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Feuil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0" i="1" l="1"/>
  <c r="M60" i="1"/>
  <c r="B60" i="1"/>
  <c r="T60" i="1" s="1"/>
  <c r="U59" i="1"/>
  <c r="M59" i="1"/>
  <c r="B59" i="1"/>
  <c r="T59" i="1" s="1"/>
  <c r="U58" i="1"/>
  <c r="T58" i="1"/>
  <c r="M58" i="1"/>
  <c r="B58" i="1"/>
  <c r="U57" i="1"/>
  <c r="M57" i="1"/>
  <c r="C57" i="1"/>
  <c r="B57" i="1"/>
  <c r="T57" i="1" s="1"/>
  <c r="U56" i="1"/>
  <c r="T56" i="1"/>
  <c r="M56" i="1"/>
  <c r="C56" i="1"/>
  <c r="B56" i="1"/>
  <c r="U55" i="1"/>
  <c r="V55" i="1" s="1"/>
  <c r="M55" i="1"/>
  <c r="C55" i="1"/>
  <c r="B55" i="1"/>
  <c r="U54" i="1"/>
  <c r="M54" i="1"/>
  <c r="C54" i="1"/>
  <c r="B54" i="1"/>
  <c r="T54" i="1" s="1"/>
  <c r="U53" i="1"/>
  <c r="M53" i="1"/>
  <c r="C53" i="1"/>
  <c r="B53" i="1"/>
  <c r="T53" i="1" s="1"/>
  <c r="U52" i="1"/>
  <c r="M52" i="1"/>
  <c r="C52" i="1"/>
  <c r="B52" i="1"/>
  <c r="T52" i="1" s="1"/>
  <c r="U51" i="1"/>
  <c r="M51" i="1"/>
  <c r="C51" i="1"/>
  <c r="B51" i="1"/>
  <c r="U50" i="1"/>
  <c r="M50" i="1"/>
  <c r="C50" i="1"/>
  <c r="B50" i="1"/>
  <c r="U49" i="1"/>
  <c r="M49" i="1"/>
  <c r="C49" i="1"/>
  <c r="B49" i="1"/>
  <c r="T49" i="1" s="1"/>
  <c r="U48" i="1"/>
  <c r="M48" i="1"/>
  <c r="C48" i="1"/>
  <c r="B48" i="1"/>
  <c r="T48" i="1" s="1"/>
  <c r="U47" i="1"/>
  <c r="M47" i="1"/>
  <c r="C47" i="1"/>
  <c r="T47" i="1" s="1"/>
  <c r="B47" i="1"/>
  <c r="U46" i="1"/>
  <c r="M46" i="1"/>
  <c r="C46" i="1"/>
  <c r="B46" i="1"/>
  <c r="U45" i="1"/>
  <c r="M45" i="1"/>
  <c r="C45" i="1"/>
  <c r="B45" i="1"/>
  <c r="U44" i="1"/>
  <c r="M44" i="1"/>
  <c r="C44" i="1"/>
  <c r="B44" i="1"/>
  <c r="U43" i="1"/>
  <c r="M43" i="1"/>
  <c r="C43" i="1"/>
  <c r="B43" i="1"/>
  <c r="U42" i="1"/>
  <c r="M42" i="1"/>
  <c r="C42" i="1"/>
  <c r="B42" i="1"/>
  <c r="U41" i="1"/>
  <c r="T41" i="1"/>
  <c r="M41" i="1"/>
  <c r="C41" i="1"/>
  <c r="B41" i="1"/>
  <c r="U40" i="1"/>
  <c r="M40" i="1"/>
  <c r="C40" i="1"/>
  <c r="B40" i="1"/>
  <c r="T40" i="1" s="1"/>
  <c r="U39" i="1"/>
  <c r="T39" i="1"/>
  <c r="M39" i="1"/>
  <c r="C39" i="1"/>
  <c r="B39" i="1"/>
  <c r="U38" i="1"/>
  <c r="M38" i="1"/>
  <c r="C38" i="1"/>
  <c r="B38" i="1"/>
  <c r="T38" i="1" s="1"/>
  <c r="U37" i="1"/>
  <c r="M37" i="1"/>
  <c r="C37" i="1"/>
  <c r="B37" i="1"/>
  <c r="T37" i="1" s="1"/>
  <c r="U36" i="1"/>
  <c r="M36" i="1"/>
  <c r="C36" i="1"/>
  <c r="B36" i="1"/>
  <c r="T36" i="1" s="1"/>
  <c r="U35" i="1"/>
  <c r="M35" i="1"/>
  <c r="C35" i="1"/>
  <c r="B35" i="1"/>
  <c r="U34" i="1"/>
  <c r="M34" i="1"/>
  <c r="C34" i="1"/>
  <c r="B34" i="1"/>
  <c r="U33" i="1"/>
  <c r="M33" i="1"/>
  <c r="C33" i="1"/>
  <c r="B33" i="1"/>
  <c r="T33" i="1" s="1"/>
  <c r="U32" i="1"/>
  <c r="M32" i="1"/>
  <c r="C32" i="1"/>
  <c r="B32" i="1"/>
  <c r="T32" i="1" s="1"/>
  <c r="U31" i="1"/>
  <c r="M31" i="1"/>
  <c r="C31" i="1"/>
  <c r="T31" i="1" s="1"/>
  <c r="B31" i="1"/>
  <c r="U30" i="1"/>
  <c r="M30" i="1"/>
  <c r="B30" i="1"/>
  <c r="T30" i="1" s="1"/>
  <c r="U29" i="1"/>
  <c r="M29" i="1"/>
  <c r="C29" i="1"/>
  <c r="T29" i="1" s="1"/>
  <c r="B29" i="1"/>
  <c r="U28" i="1"/>
  <c r="M28" i="1"/>
  <c r="C28" i="1"/>
  <c r="B28" i="1"/>
  <c r="U27" i="1"/>
  <c r="M27" i="1"/>
  <c r="C27" i="1"/>
  <c r="B27" i="1"/>
  <c r="U26" i="1"/>
  <c r="M26" i="1"/>
  <c r="C26" i="1"/>
  <c r="B26" i="1"/>
  <c r="U25" i="1"/>
  <c r="M25" i="1"/>
  <c r="C25" i="1"/>
  <c r="B25" i="1"/>
  <c r="U24" i="1"/>
  <c r="M24" i="1"/>
  <c r="C24" i="1"/>
  <c r="B24" i="1"/>
  <c r="U23" i="1"/>
  <c r="T23" i="1"/>
  <c r="M23" i="1"/>
  <c r="C23" i="1"/>
  <c r="B23" i="1"/>
  <c r="U22" i="1"/>
  <c r="M22" i="1"/>
  <c r="C22" i="1"/>
  <c r="B22" i="1"/>
  <c r="T22" i="1" s="1"/>
  <c r="U21" i="1"/>
  <c r="T21" i="1"/>
  <c r="M21" i="1"/>
  <c r="C21" i="1"/>
  <c r="B21" i="1"/>
  <c r="U20" i="1"/>
  <c r="M20" i="1"/>
  <c r="C20" i="1"/>
  <c r="B20" i="1"/>
  <c r="T20" i="1" s="1"/>
  <c r="U19" i="1"/>
  <c r="M19" i="1"/>
  <c r="C19" i="1"/>
  <c r="B19" i="1"/>
  <c r="T19" i="1" s="1"/>
  <c r="U18" i="1"/>
  <c r="M18" i="1"/>
  <c r="C18" i="1"/>
  <c r="B18" i="1"/>
  <c r="T18" i="1" s="1"/>
  <c r="U17" i="1"/>
  <c r="M17" i="1"/>
  <c r="C17" i="1"/>
  <c r="B17" i="1"/>
  <c r="U16" i="1"/>
  <c r="M16" i="1"/>
  <c r="C16" i="1"/>
  <c r="B16" i="1"/>
  <c r="U15" i="1"/>
  <c r="M15" i="1"/>
  <c r="C15" i="1"/>
  <c r="B15" i="1"/>
  <c r="T15" i="1" s="1"/>
  <c r="U14" i="1"/>
  <c r="M14" i="1"/>
  <c r="C14" i="1"/>
  <c r="B14" i="1"/>
  <c r="T14" i="1" s="1"/>
  <c r="U13" i="1"/>
  <c r="M13" i="1"/>
  <c r="C13" i="1"/>
  <c r="T13" i="1" s="1"/>
  <c r="B13" i="1"/>
  <c r="U12" i="1"/>
  <c r="M12" i="1"/>
  <c r="C12" i="1"/>
  <c r="B12" i="1"/>
  <c r="U11" i="1"/>
  <c r="M11" i="1"/>
  <c r="C11" i="1"/>
  <c r="B11" i="1"/>
  <c r="M10" i="1"/>
  <c r="B10" i="1"/>
  <c r="T10" i="1" s="1"/>
  <c r="U9" i="1"/>
  <c r="M9" i="1"/>
  <c r="C9" i="1"/>
  <c r="B9" i="1"/>
  <c r="T9" i="1" s="1"/>
  <c r="M8" i="1"/>
  <c r="B8" i="1"/>
  <c r="T17" i="1" l="1"/>
  <c r="T51" i="1"/>
  <c r="T11" i="1"/>
  <c r="V11" i="1" s="1"/>
  <c r="T12" i="1"/>
  <c r="V12" i="1" s="1"/>
  <c r="T26" i="1"/>
  <c r="T27" i="1"/>
  <c r="T28" i="1"/>
  <c r="V28" i="1" s="1"/>
  <c r="T44" i="1"/>
  <c r="V44" i="1" s="1"/>
  <c r="T45" i="1"/>
  <c r="V45" i="1" s="1"/>
  <c r="T46" i="1"/>
  <c r="V36" i="1"/>
  <c r="V37" i="1"/>
  <c r="V52" i="1"/>
  <c r="V53" i="1"/>
  <c r="V18" i="1"/>
  <c r="V19" i="1"/>
  <c r="V21" i="1"/>
  <c r="V30" i="1"/>
  <c r="V31" i="1"/>
  <c r="V54" i="1"/>
  <c r="V56" i="1"/>
  <c r="V17" i="1"/>
  <c r="V51" i="1"/>
  <c r="V26" i="1"/>
  <c r="V27" i="1"/>
  <c r="V13" i="1"/>
  <c r="T25" i="1"/>
  <c r="V25" i="1" s="1"/>
  <c r="V29" i="1"/>
  <c r="T35" i="1"/>
  <c r="V35" i="1" s="1"/>
  <c r="V38" i="1"/>
  <c r="V39" i="1"/>
  <c r="T43" i="1"/>
  <c r="V43" i="1" s="1"/>
  <c r="V46" i="1"/>
  <c r="V47" i="1"/>
  <c r="V15" i="1"/>
  <c r="T16" i="1"/>
  <c r="V16" i="1" s="1"/>
  <c r="V23" i="1"/>
  <c r="T24" i="1"/>
  <c r="V24" i="1" s="1"/>
  <c r="V33" i="1"/>
  <c r="T34" i="1"/>
  <c r="V34" i="1" s="1"/>
  <c r="V41" i="1"/>
  <c r="T42" i="1"/>
  <c r="V42" i="1" s="1"/>
  <c r="V49" i="1"/>
  <c r="T50" i="1"/>
  <c r="V50" i="1" s="1"/>
  <c r="V58" i="1"/>
  <c r="V20" i="1"/>
  <c r="V9" i="1"/>
  <c r="V60" i="1"/>
  <c r="V14" i="1"/>
  <c r="V22" i="1"/>
  <c r="V32" i="1"/>
  <c r="V40" i="1"/>
  <c r="V48" i="1"/>
  <c r="V57" i="1"/>
  <c r="V59" i="1"/>
</calcChain>
</file>

<file path=xl/sharedStrings.xml><?xml version="1.0" encoding="utf-8"?>
<sst xmlns="http://schemas.openxmlformats.org/spreadsheetml/2006/main" count="28" uniqueCount="28">
  <si>
    <t>Article</t>
  </si>
  <si>
    <t>Ref</t>
  </si>
  <si>
    <t>T6</t>
  </si>
  <si>
    <t>T7</t>
  </si>
  <si>
    <t>T8</t>
  </si>
  <si>
    <t>T9</t>
  </si>
  <si>
    <t>T10</t>
  </si>
  <si>
    <t>T11</t>
  </si>
  <si>
    <t>BLEU</t>
  </si>
  <si>
    <t>BLANC</t>
  </si>
  <si>
    <t>ORANGE</t>
  </si>
  <si>
    <t>Stock initial</t>
  </si>
  <si>
    <t>Sorties T6</t>
  </si>
  <si>
    <t>Sorties T7</t>
  </si>
  <si>
    <t>Sorties T8</t>
  </si>
  <si>
    <t>Sorties T9</t>
  </si>
  <si>
    <t>Sorties T10</t>
  </si>
  <si>
    <t>Sorties T11</t>
  </si>
  <si>
    <t>Entrées</t>
  </si>
  <si>
    <t>Sorties</t>
  </si>
  <si>
    <t>Stock Final</t>
  </si>
  <si>
    <t>AKDRI100</t>
  </si>
  <si>
    <t>AKDRI101-SB</t>
  </si>
  <si>
    <t>AKPOLNIT600-SB</t>
  </si>
  <si>
    <t>AKCASBLA</t>
  </si>
  <si>
    <t>AKCASORA</t>
  </si>
  <si>
    <t>AKCASBLE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</si>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</sst>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0" fillId="2" borderId="0" xfId="0" applyFill="1"/>
    <xf numFmtId="0" fontId="3" fillId="3" borderId="3" xfId="0" applyFont="1" applyFill="1" applyBorder="1" applyAlignment="1">
      <alignment horizontal="center" vertical="center"/>
    </xf>
    <xf numFmtId="0" fontId="0" fillId="4" borderId="0" xfId="0" applyFill="1"/>
    <xf numFmtId="0" fontId="0" fillId="4" borderId="3" xfId="0" applyFill="1" applyBorder="1" applyAlignment="1">
      <alignment horizontal="center" vertical="center"/>
    </xf>
    <xf numFmtId="0" fontId="0" fillId="4" borderId="6" xfId="0" applyFill="1" applyBorder="1"/>
    <xf numFmtId="1" fontId="0" fillId="4" borderId="3" xfId="0" applyNumberFormat="1" applyFill="1" applyBorder="1"/>
    <xf numFmtId="0" fontId="4" fillId="2" borderId="0" xfId="0" applyFont="1" applyFill="1"/>
    <xf numFmtId="0" fontId="4" fillId="4" borderId="0" xfId="0" applyFont="1" applyFill="1"/>
    <xf numFmtId="0" fontId="5" fillId="0" borderId="0" xfId="0" applyFont="1"/>
  </cellXfs>
  <cellStyles count="1">
    <cellStyle name="Normal" xfId="0" builtinId="0"/>
  </cellStyles>
  <dxfs count="1"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OCK%20GANTS%20AKERPROTEC%20/STOCK%20GANTS%20AKERPROT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nal entrées et sorties"/>
      <sheetName val="Etat des stocks"/>
      <sheetName val="Base de donnée articles"/>
    </sheetNames>
    <sheetDataSet>
      <sheetData sheetId="0">
        <row r="8">
          <cell r="C8" t="str">
            <v>AKDRI100</v>
          </cell>
        </row>
        <row r="9">
          <cell r="C9" t="str">
            <v>AKDRI101</v>
          </cell>
        </row>
        <row r="10">
          <cell r="C10" t="str">
            <v>AKDRI102</v>
          </cell>
        </row>
        <row r="11">
          <cell r="C11" t="str">
            <v>AKWIN200</v>
          </cell>
        </row>
        <row r="12">
          <cell r="C12" t="str">
            <v>AKWIN201</v>
          </cell>
        </row>
        <row r="13">
          <cell r="C13" t="str">
            <v>AKWEL400</v>
          </cell>
        </row>
        <row r="14">
          <cell r="C14" t="str">
            <v>AKWEL401</v>
          </cell>
        </row>
        <row r="15">
          <cell r="C15" t="str">
            <v>AKWEL402</v>
          </cell>
        </row>
        <row r="16">
          <cell r="C16" t="str">
            <v>AKWEL403</v>
          </cell>
        </row>
        <row r="17">
          <cell r="C17" t="str">
            <v>AKWEL404</v>
          </cell>
        </row>
        <row r="18">
          <cell r="C18" t="str">
            <v>AKWEL405</v>
          </cell>
        </row>
        <row r="19">
          <cell r="C19" t="str">
            <v>AKCAN300</v>
          </cell>
        </row>
        <row r="20">
          <cell r="C20" t="str">
            <v>AKCAN301</v>
          </cell>
        </row>
        <row r="21">
          <cell r="C21" t="str">
            <v>AKCAN302</v>
          </cell>
        </row>
        <row r="22">
          <cell r="C22" t="str">
            <v>AKCAN303</v>
          </cell>
        </row>
        <row r="23">
          <cell r="C23" t="str">
            <v>AKCUTNIT500</v>
          </cell>
        </row>
        <row r="24">
          <cell r="C24" t="str">
            <v>AKCUTNIT501</v>
          </cell>
        </row>
        <row r="25">
          <cell r="C25" t="str">
            <v>AKCUTNIT502</v>
          </cell>
        </row>
        <row r="26">
          <cell r="C26" t="str">
            <v>AKNIT503</v>
          </cell>
        </row>
        <row r="27">
          <cell r="C27" t="str">
            <v>AKNIT504</v>
          </cell>
        </row>
        <row r="28">
          <cell r="C28" t="str">
            <v>AKPOLNIT600</v>
          </cell>
        </row>
        <row r="29">
          <cell r="C29" t="str">
            <v>AKNIT505</v>
          </cell>
        </row>
        <row r="30">
          <cell r="C30" t="str">
            <v>AKNIT506</v>
          </cell>
        </row>
        <row r="31">
          <cell r="C31" t="str">
            <v>AKNIT507</v>
          </cell>
        </row>
        <row r="32">
          <cell r="C32" t="str">
            <v>AKNIT508</v>
          </cell>
        </row>
        <row r="33">
          <cell r="C33" t="str">
            <v>AKNIT509</v>
          </cell>
        </row>
        <row r="34">
          <cell r="C34" t="str">
            <v>AKNIT510</v>
          </cell>
        </row>
        <row r="35">
          <cell r="C35" t="str">
            <v>AKCUTNIT503</v>
          </cell>
        </row>
        <row r="36">
          <cell r="C36" t="str">
            <v>AKCUTNIT504</v>
          </cell>
        </row>
        <row r="37">
          <cell r="C37" t="str">
            <v>AKNIT511</v>
          </cell>
        </row>
        <row r="38">
          <cell r="C38" t="str">
            <v>AKNIT515</v>
          </cell>
        </row>
        <row r="39">
          <cell r="C39" t="str">
            <v>AKCHEM701</v>
          </cell>
        </row>
        <row r="40">
          <cell r="C40" t="str">
            <v>AKCHEM702</v>
          </cell>
        </row>
        <row r="41">
          <cell r="C41" t="str">
            <v>AKNIT513</v>
          </cell>
        </row>
        <row r="42">
          <cell r="C42" t="str">
            <v>AKPOLNIT601</v>
          </cell>
        </row>
        <row r="43">
          <cell r="C43" t="str">
            <v>AKPOLNIT602</v>
          </cell>
        </row>
        <row r="44">
          <cell r="C44" t="str">
            <v>AKWPOLNIT800</v>
          </cell>
        </row>
        <row r="45">
          <cell r="C45" t="str">
            <v>AKWPOLNIT801</v>
          </cell>
        </row>
        <row r="46">
          <cell r="C46" t="str">
            <v>AKIMP900</v>
          </cell>
        </row>
        <row r="47">
          <cell r="C47" t="str">
            <v>AKIMP901</v>
          </cell>
        </row>
        <row r="48">
          <cell r="C48" t="str">
            <v>AKIMP902</v>
          </cell>
        </row>
        <row r="49">
          <cell r="C49" t="str">
            <v>AKIMP903</v>
          </cell>
        </row>
        <row r="50">
          <cell r="C50" t="str">
            <v>AKIMP904</v>
          </cell>
        </row>
        <row r="51">
          <cell r="C51" t="str">
            <v>AKIMP905</v>
          </cell>
        </row>
        <row r="52">
          <cell r="C52" t="str">
            <v>AKTRI1000</v>
          </cell>
        </row>
        <row r="53">
          <cell r="C53" t="str">
            <v>AKTRI1001</v>
          </cell>
        </row>
        <row r="54">
          <cell r="C54" t="str">
            <v>AKTRI1002</v>
          </cell>
        </row>
        <row r="55">
          <cell r="C55" t="str">
            <v>AKTRI1003</v>
          </cell>
        </row>
      </sheetData>
      <sheetData sheetId="1"/>
      <sheetData sheetId="2">
        <row r="8">
          <cell r="B8" t="str">
            <v>Article 1</v>
          </cell>
        </row>
        <row r="9">
          <cell r="B9" t="str">
            <v>Article 2</v>
          </cell>
          <cell r="C9" t="str">
            <v>AKDRI101</v>
          </cell>
        </row>
        <row r="10">
          <cell r="B10" t="str">
            <v>Article 3</v>
          </cell>
          <cell r="C10" t="str">
            <v>AKDRI102</v>
          </cell>
        </row>
        <row r="11">
          <cell r="B11" t="str">
            <v>Article 4</v>
          </cell>
          <cell r="C11" t="str">
            <v>AKWIN200</v>
          </cell>
        </row>
        <row r="12">
          <cell r="B12" t="str">
            <v>Article 5</v>
          </cell>
          <cell r="C12" t="str">
            <v>AKWIN201</v>
          </cell>
        </row>
        <row r="13">
          <cell r="B13" t="str">
            <v>Article 6</v>
          </cell>
          <cell r="C13" t="str">
            <v>AKWEL400</v>
          </cell>
        </row>
        <row r="14">
          <cell r="B14" t="str">
            <v>Article 7</v>
          </cell>
          <cell r="C14" t="str">
            <v>AKWEL401</v>
          </cell>
        </row>
        <row r="15">
          <cell r="B15" t="str">
            <v>Article 8</v>
          </cell>
          <cell r="C15" t="str">
            <v>AKWEL402</v>
          </cell>
        </row>
        <row r="16">
          <cell r="B16" t="str">
            <v>Article 9</v>
          </cell>
          <cell r="C16" t="str">
            <v>AKWEL403</v>
          </cell>
        </row>
        <row r="17">
          <cell r="B17" t="str">
            <v>Article 10</v>
          </cell>
          <cell r="C17" t="str">
            <v>AKWEL404</v>
          </cell>
        </row>
        <row r="18">
          <cell r="B18" t="str">
            <v>Article 11</v>
          </cell>
          <cell r="C18" t="str">
            <v>AKWEL405</v>
          </cell>
        </row>
        <row r="19">
          <cell r="B19" t="str">
            <v>Article 12</v>
          </cell>
          <cell r="C19" t="str">
            <v>AKCAN300</v>
          </cell>
        </row>
        <row r="20">
          <cell r="B20" t="str">
            <v>Article 13</v>
          </cell>
          <cell r="C20" t="str">
            <v>AKCAN301</v>
          </cell>
        </row>
        <row r="21">
          <cell r="B21" t="str">
            <v>Article 14</v>
          </cell>
          <cell r="C21" t="str">
            <v>AKCAN302</v>
          </cell>
        </row>
        <row r="22">
          <cell r="B22" t="str">
            <v>Article 15</v>
          </cell>
          <cell r="C22" t="str">
            <v>AKCAN303</v>
          </cell>
        </row>
        <row r="23">
          <cell r="B23" t="str">
            <v>Article 16</v>
          </cell>
          <cell r="C23" t="str">
            <v>AKCUTNIT500</v>
          </cell>
        </row>
        <row r="24">
          <cell r="B24" t="str">
            <v>Article 17</v>
          </cell>
          <cell r="C24" t="str">
            <v>AKCUTNIT501</v>
          </cell>
        </row>
        <row r="25">
          <cell r="B25" t="str">
            <v>Article 18</v>
          </cell>
          <cell r="C25" t="str">
            <v>AKCUTNIT502</v>
          </cell>
        </row>
        <row r="26">
          <cell r="B26" t="str">
            <v>Article 19</v>
          </cell>
          <cell r="C26" t="str">
            <v>AKNIT503</v>
          </cell>
        </row>
        <row r="27">
          <cell r="B27" t="str">
            <v>Article 20</v>
          </cell>
          <cell r="C27" t="str">
            <v>AKNIT504</v>
          </cell>
        </row>
        <row r="28">
          <cell r="B28" t="str">
            <v>Article 21</v>
          </cell>
          <cell r="C28" t="str">
            <v>AKPOLNIT600</v>
          </cell>
        </row>
        <row r="29">
          <cell r="B29" t="str">
            <v>Article 22</v>
          </cell>
          <cell r="C29" t="str">
            <v>AKNIT505</v>
          </cell>
        </row>
        <row r="30">
          <cell r="B30" t="str">
            <v>Article 23</v>
          </cell>
          <cell r="C30" t="str">
            <v>AKNIT506</v>
          </cell>
        </row>
        <row r="31">
          <cell r="B31" t="str">
            <v>Article 24</v>
          </cell>
          <cell r="C31" t="str">
            <v>AKNIT507</v>
          </cell>
        </row>
        <row r="32">
          <cell r="B32" t="str">
            <v>Article 25</v>
          </cell>
          <cell r="C32" t="str">
            <v>AKNIT508</v>
          </cell>
        </row>
        <row r="33">
          <cell r="B33" t="str">
            <v>Article 26</v>
          </cell>
          <cell r="C33" t="str">
            <v>AKNIT509</v>
          </cell>
        </row>
        <row r="34">
          <cell r="B34" t="str">
            <v>Article 27</v>
          </cell>
          <cell r="C34" t="str">
            <v>AKNIT510</v>
          </cell>
        </row>
        <row r="35">
          <cell r="B35" t="str">
            <v>Article 28</v>
          </cell>
          <cell r="C35" t="str">
            <v>AKCUTNIT503</v>
          </cell>
        </row>
        <row r="36">
          <cell r="B36" t="str">
            <v>Article 29</v>
          </cell>
          <cell r="C36" t="str">
            <v>AKCUTNIT504</v>
          </cell>
        </row>
        <row r="37">
          <cell r="B37" t="str">
            <v>Article 30</v>
          </cell>
          <cell r="C37" t="str">
            <v>AKNIT511</v>
          </cell>
        </row>
        <row r="38">
          <cell r="B38" t="str">
            <v>Article 31</v>
          </cell>
          <cell r="C38" t="str">
            <v>AKNIT515</v>
          </cell>
        </row>
        <row r="39">
          <cell r="B39" t="str">
            <v>Article 32</v>
          </cell>
          <cell r="C39" t="str">
            <v>AKCHEM701</v>
          </cell>
        </row>
        <row r="40">
          <cell r="B40" t="str">
            <v>Article 33</v>
          </cell>
          <cell r="C40" t="str">
            <v>AKCHEM702</v>
          </cell>
        </row>
        <row r="41">
          <cell r="B41" t="str">
            <v>Article 34</v>
          </cell>
          <cell r="C41" t="str">
            <v>AKNIT513</v>
          </cell>
        </row>
        <row r="42">
          <cell r="B42" t="str">
            <v>Article 35</v>
          </cell>
          <cell r="C42" t="str">
            <v>AKPOLNIT601</v>
          </cell>
        </row>
        <row r="43">
          <cell r="B43" t="str">
            <v>Article 36</v>
          </cell>
          <cell r="C43" t="str">
            <v>AKPOLNIT602</v>
          </cell>
        </row>
        <row r="44">
          <cell r="B44" t="str">
            <v>Article 37</v>
          </cell>
          <cell r="C44" t="str">
            <v>AKWPOLNIT800</v>
          </cell>
        </row>
        <row r="45">
          <cell r="B45" t="str">
            <v>Article 38</v>
          </cell>
          <cell r="C45" t="str">
            <v>AKWPOLNIT801</v>
          </cell>
        </row>
        <row r="46">
          <cell r="B46" t="str">
            <v>Article 39</v>
          </cell>
          <cell r="C46" t="str">
            <v>AKIMP900</v>
          </cell>
        </row>
        <row r="47">
          <cell r="B47" t="str">
            <v>Article 40</v>
          </cell>
          <cell r="C47" t="str">
            <v>AKIMP901</v>
          </cell>
        </row>
        <row r="48">
          <cell r="B48" t="str">
            <v>Article 41</v>
          </cell>
          <cell r="C48" t="str">
            <v>AKIMP902</v>
          </cell>
        </row>
        <row r="49">
          <cell r="B49" t="str">
            <v>Article 42</v>
          </cell>
          <cell r="C49" t="str">
            <v>AKIMP903</v>
          </cell>
        </row>
        <row r="50">
          <cell r="B50" t="str">
            <v>Article 43</v>
          </cell>
          <cell r="C50" t="str">
            <v>AKIMP904</v>
          </cell>
        </row>
        <row r="51">
          <cell r="B51" t="str">
            <v>Article 44</v>
          </cell>
          <cell r="C51" t="str">
            <v>AKIMP905</v>
          </cell>
        </row>
        <row r="52">
          <cell r="B52" t="str">
            <v>Article 45</v>
          </cell>
          <cell r="C52" t="str">
            <v>AKTRI1000</v>
          </cell>
        </row>
        <row r="53">
          <cell r="B53" t="str">
            <v>Article 46</v>
          </cell>
          <cell r="C53" t="str">
            <v>AKTRI1001</v>
          </cell>
        </row>
        <row r="54">
          <cell r="B54" t="str">
            <v>Article 47</v>
          </cell>
          <cell r="C54" t="str">
            <v>AKTRI1002</v>
          </cell>
        </row>
        <row r="55">
          <cell r="B55" t="str">
            <v>Article 48</v>
          </cell>
          <cell r="C55" t="str">
            <v>AKTRI1003</v>
          </cell>
        </row>
        <row r="56">
          <cell r="B56" t="str">
            <v>Article 49</v>
          </cell>
        </row>
        <row r="57">
          <cell r="B57" t="str">
            <v>Article 50</v>
          </cell>
        </row>
        <row r="58">
          <cell r="B58" t="str">
            <v>Article 51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V62"/>
  <sheetViews>
    <sheetView tabSelected="1" topLeftCell="A17" zoomScale="110" zoomScaleNormal="110" workbookViewId="0">
      <selection activeCell="V68" sqref="V68"/>
    </sheetView>
  </sheetViews>
  <sheetFormatPr defaultColWidth="11" defaultRowHeight="15.75" x14ac:dyDescent="0.25"/>
  <cols>
    <col min="20" max="20" width="13.5" customWidth="1"/>
    <col min="22" max="22" width="14.5" customWidth="1"/>
  </cols>
  <sheetData>
    <row r="7" spans="2:22" x14ac:dyDescent="0.25">
      <c r="B7" s="1" t="s">
        <v>0</v>
      </c>
      <c r="C7" s="2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4" t="s">
        <v>8</v>
      </c>
      <c r="K7" s="4" t="s">
        <v>9</v>
      </c>
      <c r="L7" s="4" t="s">
        <v>10</v>
      </c>
      <c r="M7" s="5" t="s">
        <v>11</v>
      </c>
      <c r="N7" s="3" t="s">
        <v>12</v>
      </c>
      <c r="O7" s="3" t="s">
        <v>13</v>
      </c>
      <c r="P7" s="3" t="s">
        <v>14</v>
      </c>
      <c r="Q7" s="3" t="s">
        <v>15</v>
      </c>
      <c r="R7" s="3" t="s">
        <v>16</v>
      </c>
      <c r="S7" s="3" t="s">
        <v>17</v>
      </c>
      <c r="T7" s="6" t="s">
        <v>18</v>
      </c>
      <c r="U7" s="5" t="s">
        <v>19</v>
      </c>
      <c r="V7" s="2" t="s">
        <v>20</v>
      </c>
    </row>
    <row r="8" spans="2:22" x14ac:dyDescent="0.25">
      <c r="B8" s="7" t="str">
        <f>IF('[1]Base de donnée articles'!B8="","",'[1]Base de donnée articles'!B8)</f>
        <v>Article 1</v>
      </c>
      <c r="C8" s="7" t="s">
        <v>21</v>
      </c>
      <c r="D8" s="8"/>
      <c r="E8" s="8"/>
      <c r="F8" s="8"/>
      <c r="G8" s="8">
        <v>480</v>
      </c>
      <c r="H8" s="8">
        <v>960</v>
      </c>
      <c r="I8" s="8">
        <v>960</v>
      </c>
      <c r="J8" s="8"/>
      <c r="K8" s="8"/>
      <c r="L8" s="8"/>
      <c r="M8" s="9">
        <f>SUM(D8:L8)</f>
        <v>2400</v>
      </c>
      <c r="N8" s="10"/>
      <c r="O8" s="10"/>
      <c r="P8" s="10"/>
      <c r="Q8" s="10">
        <v>168</v>
      </c>
      <c r="R8" s="10">
        <v>276</v>
      </c>
      <c r="S8" s="10">
        <v>264</v>
      </c>
      <c r="T8" s="11">
        <v>0</v>
      </c>
      <c r="U8" s="12">
        <v>0</v>
      </c>
      <c r="V8" s="13">
        <v>1692</v>
      </c>
    </row>
    <row r="9" spans="2:22" x14ac:dyDescent="0.25">
      <c r="B9" s="9" t="str">
        <f>IF('[1]Base de donnée articles'!B9="","",'[1]Base de donnée articles'!B9)</f>
        <v>Article 2</v>
      </c>
      <c r="C9" s="9" t="str">
        <f>IF('[1]Base de donnée articles'!C9="","",'[1]Base de donnée articles'!C9)</f>
        <v>AKDRI101</v>
      </c>
      <c r="D9" s="8"/>
      <c r="E9" s="8"/>
      <c r="F9" s="8"/>
      <c r="G9" s="8">
        <v>600</v>
      </c>
      <c r="H9" s="8">
        <v>1200</v>
      </c>
      <c r="I9" s="8">
        <v>1200</v>
      </c>
      <c r="J9" s="8"/>
      <c r="K9" s="8"/>
      <c r="L9" s="8"/>
      <c r="M9" s="9">
        <f t="shared" ref="M9:M60" si="0">SUM(D9:L9)</f>
        <v>3000</v>
      </c>
      <c r="N9" s="10"/>
      <c r="O9" s="10"/>
      <c r="P9" s="10"/>
      <c r="Q9" s="10"/>
      <c r="R9" s="10">
        <v>12</v>
      </c>
      <c r="S9" s="10">
        <v>12</v>
      </c>
      <c r="T9" s="9" t="e">
        <f>IF(B9="","",SUMIFS('[1]Journal entrées et sorties'!D$8:D$400,'[1]Journal entrées et sorties'!C$8:C$400,C9))</f>
        <v>#VALUE!</v>
      </c>
      <c r="U9" s="12">
        <f t="shared" ref="U9:U60" si="1">N9+O9+P9+Q9+R9+S9</f>
        <v>24</v>
      </c>
      <c r="V9" s="14" t="e">
        <f t="shared" ref="V9:V60" si="2">IF(C9="","",M9+T9-U9)</f>
        <v>#VALUE!</v>
      </c>
    </row>
    <row r="10" spans="2:22" x14ac:dyDescent="0.25">
      <c r="B10" s="9" t="str">
        <f>IF('[1]Base de donnée articles'!B10="","",'[1]Base de donnée articles'!B10)</f>
        <v>Article 3</v>
      </c>
      <c r="C10" s="9" t="s">
        <v>22</v>
      </c>
      <c r="D10" s="8"/>
      <c r="E10" s="8"/>
      <c r="F10" s="8"/>
      <c r="G10" s="8">
        <v>600</v>
      </c>
      <c r="H10" s="8">
        <v>1200</v>
      </c>
      <c r="I10" s="8">
        <v>1200</v>
      </c>
      <c r="J10" s="8"/>
      <c r="K10" s="8"/>
      <c r="L10" s="8"/>
      <c r="M10" s="9">
        <f t="shared" si="0"/>
        <v>3000</v>
      </c>
      <c r="N10" s="10"/>
      <c r="O10" s="10"/>
      <c r="P10" s="10"/>
      <c r="Q10" s="10">
        <v>240</v>
      </c>
      <c r="R10" s="10">
        <v>240</v>
      </c>
      <c r="S10" s="10">
        <v>120</v>
      </c>
      <c r="T10" s="9" t="e">
        <f>IF(B10="","",SUMIFS('[1]Journal entrées et sorties'!D$8:D$400,'[1]Journal entrées et sorties'!C$8:C$400,C10))</f>
        <v>#VALUE!</v>
      </c>
      <c r="U10" s="12">
        <v>0</v>
      </c>
      <c r="V10" s="14">
        <v>2400</v>
      </c>
    </row>
    <row r="11" spans="2:22" x14ac:dyDescent="0.25">
      <c r="B11" s="9" t="str">
        <f>IF('[1]Base de donnée articles'!B10="","",'[1]Base de donnée articles'!B10)</f>
        <v>Article 3</v>
      </c>
      <c r="C11" s="9" t="str">
        <f>IF('[1]Base de donnée articles'!C10="","",'[1]Base de donnée articles'!C10)</f>
        <v>AKDRI102</v>
      </c>
      <c r="D11" s="8"/>
      <c r="E11" s="8"/>
      <c r="F11" s="8"/>
      <c r="G11" s="8">
        <v>600</v>
      </c>
      <c r="H11" s="8">
        <v>600</v>
      </c>
      <c r="I11" s="8">
        <v>600</v>
      </c>
      <c r="J11" s="8"/>
      <c r="K11" s="8"/>
      <c r="L11" s="8"/>
      <c r="M11" s="9">
        <f t="shared" si="0"/>
        <v>1800</v>
      </c>
      <c r="N11" s="10"/>
      <c r="O11" s="10"/>
      <c r="P11" s="10"/>
      <c r="Q11" s="10">
        <v>120</v>
      </c>
      <c r="R11" s="10">
        <v>132</v>
      </c>
      <c r="S11" s="10">
        <v>120</v>
      </c>
      <c r="T11" s="9" t="e">
        <f>IF(B11="","",SUMIFS('[1]Journal entrées et sorties'!D$8:D$400,'[1]Journal entrées et sorties'!C$8:C$400,C11))</f>
        <v>#VALUE!</v>
      </c>
      <c r="U11" s="12">
        <f t="shared" si="1"/>
        <v>372</v>
      </c>
      <c r="V11" s="14" t="e">
        <f t="shared" si="2"/>
        <v>#VALUE!</v>
      </c>
    </row>
    <row r="12" spans="2:22" x14ac:dyDescent="0.25">
      <c r="B12" s="9" t="str">
        <f>IF('[1]Base de donnée articles'!B11="","",'[1]Base de donnée articles'!B11)</f>
        <v>Article 4</v>
      </c>
      <c r="C12" s="9" t="str">
        <f>IF('[1]Base de donnée articles'!C11="","",'[1]Base de donnée articles'!C11)</f>
        <v>AKWIN200</v>
      </c>
      <c r="D12" s="8"/>
      <c r="E12" s="8"/>
      <c r="F12" s="8"/>
      <c r="G12" s="8"/>
      <c r="H12" s="8">
        <v>600</v>
      </c>
      <c r="I12" s="8">
        <v>600</v>
      </c>
      <c r="J12" s="8"/>
      <c r="K12" s="8"/>
      <c r="L12" s="8"/>
      <c r="M12" s="9">
        <f t="shared" si="0"/>
        <v>1200</v>
      </c>
      <c r="N12" s="10"/>
      <c r="O12" s="10"/>
      <c r="P12" s="10"/>
      <c r="Q12" s="10"/>
      <c r="R12" s="10">
        <v>84</v>
      </c>
      <c r="S12" s="10">
        <v>96</v>
      </c>
      <c r="T12" s="9" t="e">
        <f>IF(B12="","",SUMIFS('[1]Journal entrées et sorties'!D$8:D$400,'[1]Journal entrées et sorties'!C$8:C$400,C12))</f>
        <v>#VALUE!</v>
      </c>
      <c r="U12" s="12">
        <f t="shared" si="1"/>
        <v>180</v>
      </c>
      <c r="V12" s="14" t="e">
        <f t="shared" si="2"/>
        <v>#VALUE!</v>
      </c>
    </row>
    <row r="13" spans="2:22" x14ac:dyDescent="0.25">
      <c r="B13" s="9" t="str">
        <f>IF('[1]Base de donnée articles'!B12="","",'[1]Base de donnée articles'!B12)</f>
        <v>Article 5</v>
      </c>
      <c r="C13" s="9" t="str">
        <f>IF('[1]Base de donnée articles'!C12="","",'[1]Base de donnée articles'!C12)</f>
        <v>AKWIN201</v>
      </c>
      <c r="D13" s="8"/>
      <c r="E13" s="8"/>
      <c r="F13" s="8"/>
      <c r="G13" s="8">
        <v>240</v>
      </c>
      <c r="H13" s="8">
        <v>600</v>
      </c>
      <c r="I13" s="8">
        <v>600</v>
      </c>
      <c r="J13" s="8"/>
      <c r="K13" s="8"/>
      <c r="L13" s="8"/>
      <c r="M13" s="9">
        <f t="shared" si="0"/>
        <v>1440</v>
      </c>
      <c r="N13" s="10"/>
      <c r="O13" s="10"/>
      <c r="P13" s="10"/>
      <c r="Q13" s="10">
        <v>132</v>
      </c>
      <c r="R13" s="10">
        <v>132</v>
      </c>
      <c r="S13" s="10">
        <v>132</v>
      </c>
      <c r="T13" s="9" t="e">
        <f>IF(B13="","",SUMIFS('[1]Journal entrées et sorties'!D$8:D$400,'[1]Journal entrées et sorties'!C$8:C$400,C13))</f>
        <v>#VALUE!</v>
      </c>
      <c r="U13" s="12">
        <f t="shared" si="1"/>
        <v>396</v>
      </c>
      <c r="V13" s="14" t="e">
        <f t="shared" si="2"/>
        <v>#VALUE!</v>
      </c>
    </row>
    <row r="14" spans="2:22" x14ac:dyDescent="0.25">
      <c r="B14" s="9" t="str">
        <f>IF('[1]Base de donnée articles'!B13="","",'[1]Base de donnée articles'!B13)</f>
        <v>Article 6</v>
      </c>
      <c r="C14" s="9" t="str">
        <f>IF('[1]Base de donnée articles'!C13="","",'[1]Base de donnée articles'!C13)</f>
        <v>AKWEL400</v>
      </c>
      <c r="D14" s="8"/>
      <c r="E14" s="8"/>
      <c r="F14" s="8"/>
      <c r="G14" s="8">
        <v>360</v>
      </c>
      <c r="H14" s="8">
        <v>360</v>
      </c>
      <c r="I14" s="8">
        <v>360</v>
      </c>
      <c r="J14" s="8"/>
      <c r="K14" s="8"/>
      <c r="L14" s="8"/>
      <c r="M14" s="9">
        <f t="shared" si="0"/>
        <v>1080</v>
      </c>
      <c r="N14" s="10"/>
      <c r="O14" s="10"/>
      <c r="P14" s="10"/>
      <c r="Q14" s="10">
        <v>120</v>
      </c>
      <c r="R14" s="10">
        <v>120</v>
      </c>
      <c r="S14" s="10">
        <v>120</v>
      </c>
      <c r="T14" s="9" t="e">
        <f>IF(B14="","",SUMIFS('[1]Journal entrées et sorties'!D$8:D$400,'[1]Journal entrées et sorties'!C$8:C$400,C14))</f>
        <v>#VALUE!</v>
      </c>
      <c r="U14" s="12">
        <f t="shared" si="1"/>
        <v>360</v>
      </c>
      <c r="V14" s="14" t="e">
        <f t="shared" si="2"/>
        <v>#VALUE!</v>
      </c>
    </row>
    <row r="15" spans="2:22" x14ac:dyDescent="0.25">
      <c r="B15" s="9" t="str">
        <f>IF('[1]Base de donnée articles'!B14="","",'[1]Base de donnée articles'!B14)</f>
        <v>Article 7</v>
      </c>
      <c r="C15" s="9" t="str">
        <f>IF('[1]Base de donnée articles'!C14="","",'[1]Base de donnée articles'!C14)</f>
        <v>AKWEL401</v>
      </c>
      <c r="D15" s="8"/>
      <c r="E15" s="8"/>
      <c r="F15" s="8"/>
      <c r="G15" s="8"/>
      <c r="H15" s="8">
        <v>360</v>
      </c>
      <c r="I15" s="8">
        <v>360</v>
      </c>
      <c r="J15" s="8"/>
      <c r="K15" s="8"/>
      <c r="L15" s="8"/>
      <c r="M15" s="9">
        <f t="shared" si="0"/>
        <v>720</v>
      </c>
      <c r="N15" s="10"/>
      <c r="O15" s="10"/>
      <c r="P15" s="10"/>
      <c r="Q15" s="10"/>
      <c r="R15" s="10">
        <v>120</v>
      </c>
      <c r="S15" s="10">
        <v>120</v>
      </c>
      <c r="T15" s="9" t="e">
        <f>IF(B15="","",SUMIFS('[1]Journal entrées et sorties'!D$8:D$400,'[1]Journal entrées et sorties'!C$8:C$400,C15))</f>
        <v>#VALUE!</v>
      </c>
      <c r="U15" s="12">
        <f t="shared" si="1"/>
        <v>240</v>
      </c>
      <c r="V15" s="14" t="e">
        <f t="shared" si="2"/>
        <v>#VALUE!</v>
      </c>
    </row>
    <row r="16" spans="2:22" x14ac:dyDescent="0.25">
      <c r="B16" s="9" t="str">
        <f>IF('[1]Base de donnée articles'!B15="","",'[1]Base de donnée articles'!B15)</f>
        <v>Article 8</v>
      </c>
      <c r="C16" s="9" t="str">
        <f>IF('[1]Base de donnée articles'!C15="","",'[1]Base de donnée articles'!C15)</f>
        <v>AKWEL402</v>
      </c>
      <c r="D16" s="8"/>
      <c r="E16" s="8"/>
      <c r="F16" s="8"/>
      <c r="G16" s="8"/>
      <c r="H16" s="8">
        <v>360</v>
      </c>
      <c r="I16" s="8"/>
      <c r="J16" s="8"/>
      <c r="K16" s="8"/>
      <c r="L16" s="8"/>
      <c r="M16" s="9">
        <f t="shared" si="0"/>
        <v>360</v>
      </c>
      <c r="N16" s="10"/>
      <c r="O16" s="10"/>
      <c r="P16" s="10"/>
      <c r="Q16" s="10"/>
      <c r="R16" s="10">
        <v>120</v>
      </c>
      <c r="S16" s="10"/>
      <c r="T16" s="9" t="e">
        <f>IF(B16="","",SUMIFS('[1]Journal entrées et sorties'!D$8:D$400,'[1]Journal entrées et sorties'!C$8:C$400,C16))</f>
        <v>#VALUE!</v>
      </c>
      <c r="U16" s="12">
        <f t="shared" si="1"/>
        <v>120</v>
      </c>
      <c r="V16" s="14" t="e">
        <f t="shared" si="2"/>
        <v>#VALUE!</v>
      </c>
    </row>
    <row r="17" spans="2:22" x14ac:dyDescent="0.25">
      <c r="B17" s="9" t="str">
        <f>IF('[1]Base de donnée articles'!B16="","",'[1]Base de donnée articles'!B16)</f>
        <v>Article 9</v>
      </c>
      <c r="C17" s="9" t="str">
        <f>IF('[1]Base de donnée articles'!C16="","",'[1]Base de donnée articles'!C16)</f>
        <v>AKWEL403</v>
      </c>
      <c r="D17" s="8"/>
      <c r="E17" s="8"/>
      <c r="F17" s="8"/>
      <c r="G17" s="8"/>
      <c r="H17" s="8">
        <v>240</v>
      </c>
      <c r="I17" s="8"/>
      <c r="J17" s="8"/>
      <c r="K17" s="8"/>
      <c r="L17" s="8"/>
      <c r="M17" s="9">
        <f t="shared" si="0"/>
        <v>240</v>
      </c>
      <c r="N17" s="10"/>
      <c r="O17" s="10"/>
      <c r="P17" s="10"/>
      <c r="Q17" s="10"/>
      <c r="R17" s="10">
        <v>120</v>
      </c>
      <c r="S17" s="10"/>
      <c r="T17" s="9" t="e">
        <f>IF(B17="","",SUMIFS('[1]Journal entrées et sorties'!D$8:D$400,'[1]Journal entrées et sorties'!C$8:C$400,C17))</f>
        <v>#VALUE!</v>
      </c>
      <c r="U17" s="12">
        <f t="shared" si="1"/>
        <v>120</v>
      </c>
      <c r="V17" s="14" t="e">
        <f t="shared" si="2"/>
        <v>#VALUE!</v>
      </c>
    </row>
    <row r="18" spans="2:22" x14ac:dyDescent="0.25">
      <c r="B18" s="9" t="str">
        <f>IF('[1]Base de donnée articles'!B17="","",'[1]Base de donnée articles'!B17)</f>
        <v>Article 10</v>
      </c>
      <c r="C18" s="9" t="str">
        <f>IF('[1]Base de donnée articles'!C17="","",'[1]Base de donnée articles'!C17)</f>
        <v>AKWEL404</v>
      </c>
      <c r="D18" s="8"/>
      <c r="E18" s="8"/>
      <c r="F18" s="8"/>
      <c r="G18" s="8">
        <v>240</v>
      </c>
      <c r="H18" s="8">
        <v>240</v>
      </c>
      <c r="I18" s="8">
        <v>240</v>
      </c>
      <c r="J18" s="8"/>
      <c r="K18" s="8"/>
      <c r="L18" s="8"/>
      <c r="M18" s="9">
        <f t="shared" si="0"/>
        <v>720</v>
      </c>
      <c r="N18" s="10"/>
      <c r="O18" s="10"/>
      <c r="P18" s="10"/>
      <c r="Q18" s="10"/>
      <c r="R18" s="10"/>
      <c r="S18" s="10">
        <v>12</v>
      </c>
      <c r="T18" s="9" t="e">
        <f>IF(B18="","",SUMIFS('[1]Journal entrées et sorties'!D$8:D$400,'[1]Journal entrées et sorties'!C$8:C$400,C18))</f>
        <v>#VALUE!</v>
      </c>
      <c r="U18" s="12">
        <f t="shared" si="1"/>
        <v>12</v>
      </c>
      <c r="V18" s="14" t="e">
        <f t="shared" si="2"/>
        <v>#VALUE!</v>
      </c>
    </row>
    <row r="19" spans="2:22" x14ac:dyDescent="0.25">
      <c r="B19" s="9" t="str">
        <f>IF('[1]Base de donnée articles'!B18="","",'[1]Base de donnée articles'!B18)</f>
        <v>Article 11</v>
      </c>
      <c r="C19" s="9" t="str">
        <f>IF('[1]Base de donnée articles'!C18="","",'[1]Base de donnée articles'!C18)</f>
        <v>AKWEL405</v>
      </c>
      <c r="D19" s="8"/>
      <c r="E19" s="8"/>
      <c r="F19" s="8"/>
      <c r="G19" s="8"/>
      <c r="H19" s="8">
        <v>360</v>
      </c>
      <c r="I19" s="8"/>
      <c r="J19" s="8"/>
      <c r="K19" s="8"/>
      <c r="L19" s="8"/>
      <c r="M19" s="9">
        <f t="shared" si="0"/>
        <v>360</v>
      </c>
      <c r="N19" s="10"/>
      <c r="O19" s="10"/>
      <c r="P19" s="10"/>
      <c r="Q19" s="10"/>
      <c r="R19" s="10"/>
      <c r="S19" s="10"/>
      <c r="T19" s="9" t="e">
        <f>IF(B19="","",SUMIFS('[1]Journal entrées et sorties'!D$8:D$400,'[1]Journal entrées et sorties'!C$8:C$400,C19))</f>
        <v>#VALUE!</v>
      </c>
      <c r="U19" s="12">
        <f t="shared" si="1"/>
        <v>0</v>
      </c>
      <c r="V19" s="14" t="e">
        <f t="shared" si="2"/>
        <v>#VALUE!</v>
      </c>
    </row>
    <row r="20" spans="2:22" x14ac:dyDescent="0.25">
      <c r="B20" s="9" t="str">
        <f>IF('[1]Base de donnée articles'!B19="","",'[1]Base de donnée articles'!B19)</f>
        <v>Article 12</v>
      </c>
      <c r="C20" s="9" t="str">
        <f>IF('[1]Base de donnée articles'!C19="","",'[1]Base de donnée articles'!C19)</f>
        <v>AKCAN300</v>
      </c>
      <c r="D20" s="8"/>
      <c r="E20" s="8"/>
      <c r="F20" s="8"/>
      <c r="G20" s="8">
        <v>360</v>
      </c>
      <c r="H20" s="8">
        <v>1680</v>
      </c>
      <c r="I20" s="8">
        <v>600</v>
      </c>
      <c r="J20" s="8"/>
      <c r="K20" s="8"/>
      <c r="L20" s="8"/>
      <c r="M20" s="9">
        <f t="shared" si="0"/>
        <v>2640</v>
      </c>
      <c r="N20" s="10"/>
      <c r="O20" s="10"/>
      <c r="P20" s="10"/>
      <c r="Q20" s="10">
        <v>12</v>
      </c>
      <c r="R20" s="10"/>
      <c r="S20" s="10">
        <v>12</v>
      </c>
      <c r="T20" s="9" t="e">
        <f>IF(B20="","",SUMIFS('[1]Journal entrées et sorties'!D$8:D$400,'[1]Journal entrées et sorties'!C$8:C$400,C20))</f>
        <v>#VALUE!</v>
      </c>
      <c r="U20" s="12">
        <f t="shared" si="1"/>
        <v>24</v>
      </c>
      <c r="V20" s="14" t="e">
        <f t="shared" si="2"/>
        <v>#VALUE!</v>
      </c>
    </row>
    <row r="21" spans="2:22" x14ac:dyDescent="0.25">
      <c r="B21" s="9" t="str">
        <f>IF('[1]Base de donnée articles'!B20="","",'[1]Base de donnée articles'!B20)</f>
        <v>Article 13</v>
      </c>
      <c r="C21" s="9" t="str">
        <f>IF('[1]Base de donnée articles'!C20="","",'[1]Base de donnée articles'!C20)</f>
        <v>AKCAN301</v>
      </c>
      <c r="D21" s="8"/>
      <c r="E21" s="8"/>
      <c r="F21" s="8"/>
      <c r="G21" s="8"/>
      <c r="H21" s="8">
        <v>600</v>
      </c>
      <c r="I21" s="8"/>
      <c r="J21" s="8"/>
      <c r="K21" s="8"/>
      <c r="L21" s="8"/>
      <c r="M21" s="9">
        <f t="shared" si="0"/>
        <v>600</v>
      </c>
      <c r="N21" s="10"/>
      <c r="O21" s="10"/>
      <c r="P21" s="10"/>
      <c r="Q21" s="10"/>
      <c r="R21" s="10"/>
      <c r="S21" s="10"/>
      <c r="T21" s="9" t="e">
        <f>IF(B21="","",SUMIFS('[1]Journal entrées et sorties'!D$8:D$400,'[1]Journal entrées et sorties'!C$8:C$400,C21))</f>
        <v>#VALUE!</v>
      </c>
      <c r="U21" s="12">
        <f t="shared" si="1"/>
        <v>0</v>
      </c>
      <c r="V21" s="14" t="e">
        <f t="shared" si="2"/>
        <v>#VALUE!</v>
      </c>
    </row>
    <row r="22" spans="2:22" x14ac:dyDescent="0.25">
      <c r="B22" s="9" t="str">
        <f>IF('[1]Base de donnée articles'!B21="","",'[1]Base de donnée articles'!B21)</f>
        <v>Article 14</v>
      </c>
      <c r="C22" s="9" t="str">
        <f>IF('[1]Base de donnée articles'!C21="","",'[1]Base de donnée articles'!C21)</f>
        <v>AKCAN302</v>
      </c>
      <c r="D22" s="8"/>
      <c r="E22" s="8"/>
      <c r="F22" s="8"/>
      <c r="G22" s="8">
        <v>360</v>
      </c>
      <c r="H22" s="8">
        <v>600</v>
      </c>
      <c r="I22" s="8">
        <v>600</v>
      </c>
      <c r="J22" s="8"/>
      <c r="K22" s="8"/>
      <c r="L22" s="8"/>
      <c r="M22" s="9">
        <f t="shared" si="0"/>
        <v>1560</v>
      </c>
      <c r="N22" s="10"/>
      <c r="O22" s="10"/>
      <c r="P22" s="10"/>
      <c r="Q22" s="10"/>
      <c r="R22" s="10"/>
      <c r="S22" s="10"/>
      <c r="T22" s="9" t="e">
        <f>IF(B22="","",SUMIFS('[1]Journal entrées et sorties'!D$8:D$400,'[1]Journal entrées et sorties'!C$8:C$400,C22))</f>
        <v>#VALUE!</v>
      </c>
      <c r="U22" s="12">
        <f t="shared" si="1"/>
        <v>0</v>
      </c>
      <c r="V22" s="14" t="e">
        <f t="shared" si="2"/>
        <v>#VALUE!</v>
      </c>
    </row>
    <row r="23" spans="2:22" x14ac:dyDescent="0.25">
      <c r="B23" s="9" t="str">
        <f>IF('[1]Base de donnée articles'!B22="","",'[1]Base de donnée articles'!B22)</f>
        <v>Article 15</v>
      </c>
      <c r="C23" s="9" t="str">
        <f>IF('[1]Base de donnée articles'!C22="","",'[1]Base de donnée articles'!C22)</f>
        <v>AKCAN303</v>
      </c>
      <c r="D23" s="8"/>
      <c r="E23" s="8"/>
      <c r="F23" s="8"/>
      <c r="G23" s="8"/>
      <c r="H23" s="8">
        <v>600</v>
      </c>
      <c r="I23" s="8">
        <v>600</v>
      </c>
      <c r="J23" s="8"/>
      <c r="K23" s="8"/>
      <c r="L23" s="8"/>
      <c r="M23" s="9">
        <f t="shared" si="0"/>
        <v>1200</v>
      </c>
      <c r="N23" s="10"/>
      <c r="O23" s="10"/>
      <c r="P23" s="10"/>
      <c r="Q23" s="10"/>
      <c r="R23" s="10">
        <v>12</v>
      </c>
      <c r="S23" s="10"/>
      <c r="T23" s="9" t="e">
        <f>IF(B23="","",SUMIFS('[1]Journal entrées et sorties'!D$8:D$400,'[1]Journal entrées et sorties'!C$8:C$400,C23))</f>
        <v>#VALUE!</v>
      </c>
      <c r="U23" s="12">
        <f t="shared" si="1"/>
        <v>12</v>
      </c>
      <c r="V23" s="14" t="e">
        <f t="shared" si="2"/>
        <v>#VALUE!</v>
      </c>
    </row>
    <row r="24" spans="2:22" x14ac:dyDescent="0.25">
      <c r="B24" s="9" t="str">
        <f>IF('[1]Base de donnée articles'!B23="","",'[1]Base de donnée articles'!B23)</f>
        <v>Article 16</v>
      </c>
      <c r="C24" s="9" t="str">
        <f>IF('[1]Base de donnée articles'!C23="","",'[1]Base de donnée articles'!C23)</f>
        <v>AKCUTNIT500</v>
      </c>
      <c r="D24" s="8"/>
      <c r="E24" s="8"/>
      <c r="F24" s="8"/>
      <c r="G24" s="8">
        <v>480</v>
      </c>
      <c r="H24" s="8">
        <v>600</v>
      </c>
      <c r="I24" s="8">
        <v>600</v>
      </c>
      <c r="J24" s="8"/>
      <c r="K24" s="8"/>
      <c r="L24" s="8"/>
      <c r="M24" s="9">
        <f t="shared" si="0"/>
        <v>1680</v>
      </c>
      <c r="N24" s="10"/>
      <c r="O24" s="10"/>
      <c r="P24" s="10"/>
      <c r="Q24" s="10">
        <v>12</v>
      </c>
      <c r="R24" s="10">
        <v>24</v>
      </c>
      <c r="S24" s="10">
        <v>12</v>
      </c>
      <c r="T24" s="9" t="e">
        <f>IF(B24="","",SUMIFS('[1]Journal entrées et sorties'!D$8:D$400,'[1]Journal entrées et sorties'!C$8:C$400,C24))</f>
        <v>#VALUE!</v>
      </c>
      <c r="U24" s="12">
        <f t="shared" si="1"/>
        <v>48</v>
      </c>
      <c r="V24" s="14" t="e">
        <f t="shared" si="2"/>
        <v>#VALUE!</v>
      </c>
    </row>
    <row r="25" spans="2:22" x14ac:dyDescent="0.25">
      <c r="B25" s="9" t="str">
        <f>IF('[1]Base de donnée articles'!B24="","",'[1]Base de donnée articles'!B24)</f>
        <v>Article 17</v>
      </c>
      <c r="C25" s="9" t="str">
        <f>IF('[1]Base de donnée articles'!C24="","",'[1]Base de donnée articles'!C24)</f>
        <v>AKCUTNIT501</v>
      </c>
      <c r="D25" s="8"/>
      <c r="E25" s="8"/>
      <c r="F25" s="8">
        <v>240</v>
      </c>
      <c r="G25" s="8">
        <v>480</v>
      </c>
      <c r="H25" s="8">
        <v>600</v>
      </c>
      <c r="I25" s="8"/>
      <c r="J25" s="8"/>
      <c r="K25" s="8"/>
      <c r="L25" s="8"/>
      <c r="M25" s="9">
        <f t="shared" si="0"/>
        <v>1320</v>
      </c>
      <c r="N25" s="10"/>
      <c r="O25" s="10"/>
      <c r="P25" s="10">
        <v>12</v>
      </c>
      <c r="Q25" s="10">
        <v>24</v>
      </c>
      <c r="R25" s="10">
        <v>24</v>
      </c>
      <c r="S25" s="10"/>
      <c r="T25" s="9" t="e">
        <f>IF(B25="","",SUMIFS('[1]Journal entrées et sorties'!D$8:D$400,'[1]Journal entrées et sorties'!C$8:C$400,C25))</f>
        <v>#VALUE!</v>
      </c>
      <c r="U25" s="12">
        <f t="shared" si="1"/>
        <v>60</v>
      </c>
      <c r="V25" s="14" t="e">
        <f t="shared" si="2"/>
        <v>#VALUE!</v>
      </c>
    </row>
    <row r="26" spans="2:22" x14ac:dyDescent="0.25">
      <c r="B26" s="9" t="str">
        <f>IF('[1]Base de donnée articles'!B25="","",'[1]Base de donnée articles'!B25)</f>
        <v>Article 18</v>
      </c>
      <c r="C26" s="9" t="str">
        <f>IF('[1]Base de donnée articles'!C25="","",'[1]Base de donnée articles'!C25)</f>
        <v>AKCUTNIT502</v>
      </c>
      <c r="D26" s="8"/>
      <c r="E26" s="8"/>
      <c r="F26" s="8"/>
      <c r="G26" s="8">
        <v>600</v>
      </c>
      <c r="H26" s="8">
        <v>600</v>
      </c>
      <c r="I26" s="8">
        <v>600</v>
      </c>
      <c r="J26" s="8"/>
      <c r="K26" s="8"/>
      <c r="L26" s="8"/>
      <c r="M26" s="9">
        <f t="shared" si="0"/>
        <v>1800</v>
      </c>
      <c r="N26" s="10"/>
      <c r="O26" s="10"/>
      <c r="P26" s="10"/>
      <c r="Q26" s="10">
        <v>12</v>
      </c>
      <c r="R26" s="10"/>
      <c r="S26" s="10"/>
      <c r="T26" s="9" t="e">
        <f>IF(B26="","",SUMIFS('[1]Journal entrées et sorties'!D$8:D$400,'[1]Journal entrées et sorties'!C$8:C$400,C26))</f>
        <v>#VALUE!</v>
      </c>
      <c r="U26" s="12">
        <f t="shared" si="1"/>
        <v>12</v>
      </c>
      <c r="V26" s="14" t="e">
        <f t="shared" si="2"/>
        <v>#VALUE!</v>
      </c>
    </row>
    <row r="27" spans="2:22" x14ac:dyDescent="0.25">
      <c r="B27" s="9" t="str">
        <f>IF('[1]Base de donnée articles'!B26="","",'[1]Base de donnée articles'!B26)</f>
        <v>Article 19</v>
      </c>
      <c r="C27" s="9" t="str">
        <f>IF('[1]Base de donnée articles'!C26="","",'[1]Base de donnée articles'!C26)</f>
        <v>AKNIT503</v>
      </c>
      <c r="D27" s="8"/>
      <c r="E27" s="8"/>
      <c r="F27" s="8">
        <v>360</v>
      </c>
      <c r="G27" s="8">
        <v>1440</v>
      </c>
      <c r="H27" s="8">
        <v>1440</v>
      </c>
      <c r="I27" s="8">
        <v>1440</v>
      </c>
      <c r="J27" s="8"/>
      <c r="K27" s="8"/>
      <c r="L27" s="8"/>
      <c r="M27" s="9">
        <f t="shared" si="0"/>
        <v>4680</v>
      </c>
      <c r="N27" s="10"/>
      <c r="O27" s="10"/>
      <c r="P27" s="10">
        <v>120</v>
      </c>
      <c r="Q27" s="10">
        <v>360</v>
      </c>
      <c r="R27" s="10">
        <v>360</v>
      </c>
      <c r="S27" s="10">
        <v>360</v>
      </c>
      <c r="T27" s="9" t="e">
        <f>IF(B27="","",SUMIFS('[1]Journal entrées et sorties'!D$8:D$400,'[1]Journal entrées et sorties'!C$8:C$400,C27))</f>
        <v>#VALUE!</v>
      </c>
      <c r="U27" s="12">
        <f t="shared" si="1"/>
        <v>1200</v>
      </c>
      <c r="V27" s="14" t="e">
        <f t="shared" si="2"/>
        <v>#VALUE!</v>
      </c>
    </row>
    <row r="28" spans="2:22" x14ac:dyDescent="0.25">
      <c r="B28" s="9" t="str">
        <f>IF('[1]Base de donnée articles'!B27="","",'[1]Base de donnée articles'!B27)</f>
        <v>Article 20</v>
      </c>
      <c r="C28" s="9" t="str">
        <f>IF('[1]Base de donnée articles'!C27="","",'[1]Base de donnée articles'!C27)</f>
        <v>AKNIT504</v>
      </c>
      <c r="D28" s="8"/>
      <c r="E28" s="8"/>
      <c r="F28" s="8">
        <v>120</v>
      </c>
      <c r="G28" s="8">
        <v>1200</v>
      </c>
      <c r="H28" s="8">
        <v>1920</v>
      </c>
      <c r="I28" s="8">
        <v>1200</v>
      </c>
      <c r="J28" s="8"/>
      <c r="K28" s="8"/>
      <c r="L28" s="8"/>
      <c r="M28" s="9">
        <f t="shared" si="0"/>
        <v>4440</v>
      </c>
      <c r="N28" s="10"/>
      <c r="O28" s="10"/>
      <c r="P28" s="10">
        <v>12</v>
      </c>
      <c r="Q28" s="10">
        <v>12</v>
      </c>
      <c r="R28" s="10">
        <v>12</v>
      </c>
      <c r="S28" s="10">
        <v>12</v>
      </c>
      <c r="T28" s="9" t="e">
        <f>IF(B28="","",SUMIFS('[1]Journal entrées et sorties'!D$8:D$400,'[1]Journal entrées et sorties'!C$8:C$400,C28))</f>
        <v>#VALUE!</v>
      </c>
      <c r="U28" s="12">
        <f t="shared" si="1"/>
        <v>48</v>
      </c>
      <c r="V28" s="14" t="e">
        <f t="shared" si="2"/>
        <v>#VALUE!</v>
      </c>
    </row>
    <row r="29" spans="2:22" x14ac:dyDescent="0.25">
      <c r="B29" s="9" t="str">
        <f>IF('[1]Base de donnée articles'!B28="","",'[1]Base de donnée articles'!B28)</f>
        <v>Article 21</v>
      </c>
      <c r="C29" s="9" t="str">
        <f>IF('[1]Base de donnée articles'!C28="","",'[1]Base de donnée articles'!C28)</f>
        <v>AKPOLNIT600</v>
      </c>
      <c r="D29" s="8">
        <v>120</v>
      </c>
      <c r="E29" s="8">
        <v>120</v>
      </c>
      <c r="F29" s="8">
        <v>120</v>
      </c>
      <c r="G29" s="8">
        <v>1200</v>
      </c>
      <c r="H29" s="8">
        <v>1200</v>
      </c>
      <c r="I29" s="8">
        <v>1200</v>
      </c>
      <c r="J29" s="8"/>
      <c r="K29" s="8"/>
      <c r="L29" s="8"/>
      <c r="M29" s="9">
        <f t="shared" si="0"/>
        <v>3960</v>
      </c>
      <c r="N29" s="10">
        <v>120</v>
      </c>
      <c r="O29" s="10">
        <v>120</v>
      </c>
      <c r="P29" s="10">
        <v>120</v>
      </c>
      <c r="Q29" s="10">
        <v>120</v>
      </c>
      <c r="R29" s="10">
        <v>120</v>
      </c>
      <c r="S29" s="10">
        <v>372</v>
      </c>
      <c r="T29" s="9" t="e">
        <f>IF(B29="","",SUMIFS('[1]Journal entrées et sorties'!D$8:D$400,'[1]Journal entrées et sorties'!C$8:C$400,C29))</f>
        <v>#VALUE!</v>
      </c>
      <c r="U29" s="12">
        <f t="shared" si="1"/>
        <v>972</v>
      </c>
      <c r="V29" s="14" t="e">
        <f t="shared" si="2"/>
        <v>#VALUE!</v>
      </c>
    </row>
    <row r="30" spans="2:22" x14ac:dyDescent="0.25">
      <c r="B30" s="9" t="str">
        <f>IF('[1]Base de donnée articles'!B29="","",'[1]Base de donnée articles'!B29)</f>
        <v>Article 22</v>
      </c>
      <c r="C30" s="9" t="s">
        <v>23</v>
      </c>
      <c r="D30" s="8"/>
      <c r="E30" s="8"/>
      <c r="F30" s="8"/>
      <c r="G30" s="8"/>
      <c r="H30" s="8">
        <v>1200</v>
      </c>
      <c r="I30" s="8">
        <v>1200</v>
      </c>
      <c r="J30" s="8"/>
      <c r="K30" s="8"/>
      <c r="L30" s="8"/>
      <c r="M30" s="9">
        <f t="shared" si="0"/>
        <v>2400</v>
      </c>
      <c r="N30" s="10"/>
      <c r="O30" s="10"/>
      <c r="P30" s="10"/>
      <c r="Q30" s="10"/>
      <c r="R30" s="10"/>
      <c r="S30" s="10"/>
      <c r="T30" s="9" t="e">
        <f>IF(B30="","",SUMIFS('[1]Journal entrées et sorties'!D$8:D$400,'[1]Journal entrées et sorties'!C$8:C$400,C30))</f>
        <v>#VALUE!</v>
      </c>
      <c r="U30" s="12">
        <f t="shared" si="1"/>
        <v>0</v>
      </c>
      <c r="V30" s="14" t="e">
        <f t="shared" si="2"/>
        <v>#VALUE!</v>
      </c>
    </row>
    <row r="31" spans="2:22" x14ac:dyDescent="0.25">
      <c r="B31" s="9" t="str">
        <f>IF('[1]Base de donnée articles'!B29="","",'[1]Base de donnée articles'!B29)</f>
        <v>Article 22</v>
      </c>
      <c r="C31" s="9" t="str">
        <f>IF('[1]Base de donnée articles'!C29="","",'[1]Base de donnée articles'!C29)</f>
        <v>AKNIT505</v>
      </c>
      <c r="D31" s="8"/>
      <c r="E31" s="8"/>
      <c r="F31" s="8"/>
      <c r="G31" s="8">
        <v>480</v>
      </c>
      <c r="H31" s="8">
        <v>480</v>
      </c>
      <c r="I31" s="8">
        <v>480</v>
      </c>
      <c r="J31" s="8"/>
      <c r="K31" s="8"/>
      <c r="L31" s="8"/>
      <c r="M31" s="9">
        <f t="shared" si="0"/>
        <v>1440</v>
      </c>
      <c r="N31" s="10"/>
      <c r="O31" s="10"/>
      <c r="P31" s="10"/>
      <c r="Q31" s="10"/>
      <c r="R31" s="10"/>
      <c r="S31" s="10"/>
      <c r="T31" s="9" t="e">
        <f>IF(B31="","",SUMIFS('[1]Journal entrées et sorties'!D$8:D$400,'[1]Journal entrées et sorties'!C$8:C$400,C31))</f>
        <v>#VALUE!</v>
      </c>
      <c r="U31" s="12">
        <f t="shared" si="1"/>
        <v>0</v>
      </c>
      <c r="V31" s="14" t="e">
        <f t="shared" si="2"/>
        <v>#VALUE!</v>
      </c>
    </row>
    <row r="32" spans="2:22" x14ac:dyDescent="0.25">
      <c r="B32" s="9" t="str">
        <f>IF('[1]Base de donnée articles'!B30="","",'[1]Base de donnée articles'!B30)</f>
        <v>Article 23</v>
      </c>
      <c r="C32" s="9" t="str">
        <f>IF('[1]Base de donnée articles'!C30="","",'[1]Base de donnée articles'!C30)</f>
        <v>AKNIT506</v>
      </c>
      <c r="D32" s="8"/>
      <c r="E32" s="8"/>
      <c r="F32" s="8"/>
      <c r="G32" s="8">
        <v>720</v>
      </c>
      <c r="H32" s="8">
        <v>1200</v>
      </c>
      <c r="I32" s="8">
        <v>1200</v>
      </c>
      <c r="J32" s="8"/>
      <c r="K32" s="8"/>
      <c r="L32" s="8"/>
      <c r="M32" s="9">
        <f t="shared" si="0"/>
        <v>3120</v>
      </c>
      <c r="N32" s="10"/>
      <c r="O32" s="10"/>
      <c r="P32" s="10"/>
      <c r="Q32" s="10">
        <v>240</v>
      </c>
      <c r="R32" s="10">
        <v>360</v>
      </c>
      <c r="S32" s="10">
        <v>372</v>
      </c>
      <c r="T32" s="9" t="e">
        <f>IF(B32="","",SUMIFS('[1]Journal entrées et sorties'!D$8:D$400,'[1]Journal entrées et sorties'!C$8:C$400,C32))</f>
        <v>#VALUE!</v>
      </c>
      <c r="U32" s="12">
        <f t="shared" si="1"/>
        <v>972</v>
      </c>
      <c r="V32" s="14" t="e">
        <f t="shared" si="2"/>
        <v>#VALUE!</v>
      </c>
    </row>
    <row r="33" spans="2:22" x14ac:dyDescent="0.25">
      <c r="B33" s="9" t="str">
        <f>IF('[1]Base de donnée articles'!B31="","",'[1]Base de donnée articles'!B31)</f>
        <v>Article 24</v>
      </c>
      <c r="C33" s="9" t="str">
        <f>IF('[1]Base de donnée articles'!C31="","",'[1]Base de donnée articles'!C31)</f>
        <v>AKNIT507</v>
      </c>
      <c r="D33" s="8"/>
      <c r="E33" s="8"/>
      <c r="F33" s="8"/>
      <c r="G33" s="8">
        <v>480</v>
      </c>
      <c r="H33" s="8">
        <v>480</v>
      </c>
      <c r="I33" s="8">
        <v>480</v>
      </c>
      <c r="J33" s="8"/>
      <c r="K33" s="8"/>
      <c r="L33" s="8"/>
      <c r="M33" s="9">
        <f t="shared" si="0"/>
        <v>1440</v>
      </c>
      <c r="N33" s="10"/>
      <c r="O33" s="10"/>
      <c r="P33" s="10"/>
      <c r="Q33" s="10"/>
      <c r="R33" s="10"/>
      <c r="S33" s="10"/>
      <c r="T33" s="9" t="e">
        <f>IF(B33="","",SUMIFS('[1]Journal entrées et sorties'!D$8:D$400,'[1]Journal entrées et sorties'!C$8:C$400,C33))</f>
        <v>#VALUE!</v>
      </c>
      <c r="U33" s="12">
        <f t="shared" si="1"/>
        <v>0</v>
      </c>
      <c r="V33" s="14" t="e">
        <f t="shared" si="2"/>
        <v>#VALUE!</v>
      </c>
    </row>
    <row r="34" spans="2:22" x14ac:dyDescent="0.25">
      <c r="B34" s="9" t="str">
        <f>IF('[1]Base de donnée articles'!B32="","",'[1]Base de donnée articles'!B32)</f>
        <v>Article 25</v>
      </c>
      <c r="C34" s="9" t="str">
        <f>IF('[1]Base de donnée articles'!C32="","",'[1]Base de donnée articles'!C32)</f>
        <v>AKNIT508</v>
      </c>
      <c r="D34" s="8"/>
      <c r="E34" s="8"/>
      <c r="F34" s="8"/>
      <c r="G34" s="8">
        <v>480</v>
      </c>
      <c r="H34" s="8">
        <v>480</v>
      </c>
      <c r="I34" s="8">
        <v>480</v>
      </c>
      <c r="J34" s="8"/>
      <c r="K34" s="8"/>
      <c r="L34" s="8"/>
      <c r="M34" s="9">
        <f t="shared" si="0"/>
        <v>1440</v>
      </c>
      <c r="N34" s="10"/>
      <c r="O34" s="10"/>
      <c r="P34" s="10"/>
      <c r="Q34" s="10"/>
      <c r="R34" s="10"/>
      <c r="S34" s="10"/>
      <c r="T34" s="9" t="e">
        <f>IF(B34="","",SUMIFS('[1]Journal entrées et sorties'!D$8:D$400,'[1]Journal entrées et sorties'!C$8:C$400,C34))</f>
        <v>#VALUE!</v>
      </c>
      <c r="U34" s="12">
        <f t="shared" si="1"/>
        <v>0</v>
      </c>
      <c r="V34" s="14" t="e">
        <f t="shared" si="2"/>
        <v>#VALUE!</v>
      </c>
    </row>
    <row r="35" spans="2:22" x14ac:dyDescent="0.25">
      <c r="B35" s="9" t="str">
        <f>IF('[1]Base de donnée articles'!B33="","",'[1]Base de donnée articles'!B33)</f>
        <v>Article 26</v>
      </c>
      <c r="C35" s="9" t="str">
        <f>IF('[1]Base de donnée articles'!C33="","",'[1]Base de donnée articles'!C33)</f>
        <v>AKNIT509</v>
      </c>
      <c r="D35" s="8"/>
      <c r="E35" s="8"/>
      <c r="F35" s="8"/>
      <c r="G35" s="8">
        <v>480</v>
      </c>
      <c r="H35" s="8">
        <v>600</v>
      </c>
      <c r="I35" s="8">
        <v>600</v>
      </c>
      <c r="J35" s="8"/>
      <c r="K35" s="8"/>
      <c r="L35" s="8"/>
      <c r="M35" s="9">
        <f t="shared" si="0"/>
        <v>1680</v>
      </c>
      <c r="N35" s="10"/>
      <c r="O35" s="10"/>
      <c r="P35" s="10"/>
      <c r="Q35" s="10"/>
      <c r="R35" s="10"/>
      <c r="S35" s="10"/>
      <c r="T35" s="9" t="e">
        <f>IF(B35="","",SUMIFS('[1]Journal entrées et sorties'!D$8:D$400,'[1]Journal entrées et sorties'!C$8:C$400,C35))</f>
        <v>#VALUE!</v>
      </c>
      <c r="U35" s="12">
        <f t="shared" si="1"/>
        <v>0</v>
      </c>
      <c r="V35" s="14" t="e">
        <f t="shared" si="2"/>
        <v>#VALUE!</v>
      </c>
    </row>
    <row r="36" spans="2:22" x14ac:dyDescent="0.25">
      <c r="B36" s="9" t="str">
        <f>IF('[1]Base de donnée articles'!B34="","",'[1]Base de donnée articles'!B34)</f>
        <v>Article 27</v>
      </c>
      <c r="C36" s="9" t="str">
        <f>IF('[1]Base de donnée articles'!C34="","",'[1]Base de donnée articles'!C34)</f>
        <v>AKNIT510</v>
      </c>
      <c r="D36" s="8"/>
      <c r="E36" s="8"/>
      <c r="F36" s="8"/>
      <c r="G36" s="8">
        <v>480</v>
      </c>
      <c r="H36" s="8">
        <v>720</v>
      </c>
      <c r="I36" s="8">
        <v>720</v>
      </c>
      <c r="J36" s="8"/>
      <c r="K36" s="8"/>
      <c r="L36" s="8"/>
      <c r="M36" s="9">
        <f t="shared" si="0"/>
        <v>1920</v>
      </c>
      <c r="N36" s="10"/>
      <c r="O36" s="10"/>
      <c r="P36" s="10"/>
      <c r="Q36" s="10"/>
      <c r="R36" s="10">
        <v>12</v>
      </c>
      <c r="S36" s="10"/>
      <c r="T36" s="9" t="e">
        <f>IF(B36="","",SUMIFS('[1]Journal entrées et sorties'!D$8:D$400,'[1]Journal entrées et sorties'!C$8:C$400,C36))</f>
        <v>#VALUE!</v>
      </c>
      <c r="U36" s="12">
        <f t="shared" si="1"/>
        <v>12</v>
      </c>
      <c r="V36" s="14" t="e">
        <f t="shared" si="2"/>
        <v>#VALUE!</v>
      </c>
    </row>
    <row r="37" spans="2:22" x14ac:dyDescent="0.25">
      <c r="B37" s="9" t="str">
        <f>IF('[1]Base de donnée articles'!B35="","",'[1]Base de donnée articles'!B35)</f>
        <v>Article 28</v>
      </c>
      <c r="C37" s="9" t="str">
        <f>IF('[1]Base de donnée articles'!C35="","",'[1]Base de donnée articles'!C35)</f>
        <v>AKCUTNIT503</v>
      </c>
      <c r="D37" s="8"/>
      <c r="E37" s="8"/>
      <c r="F37" s="8"/>
      <c r="G37" s="8">
        <v>240</v>
      </c>
      <c r="H37" s="8">
        <v>480</v>
      </c>
      <c r="I37" s="8"/>
      <c r="J37" s="8"/>
      <c r="K37" s="8"/>
      <c r="L37" s="8"/>
      <c r="M37" s="9">
        <f t="shared" si="0"/>
        <v>720</v>
      </c>
      <c r="N37" s="10"/>
      <c r="O37" s="10"/>
      <c r="P37" s="10"/>
      <c r="Q37" s="10"/>
      <c r="R37" s="10"/>
      <c r="S37" s="10"/>
      <c r="T37" s="9" t="e">
        <f>IF(B37="","",SUMIFS('[1]Journal entrées et sorties'!D$8:D$400,'[1]Journal entrées et sorties'!C$8:C$400,C37))</f>
        <v>#VALUE!</v>
      </c>
      <c r="U37" s="12">
        <f t="shared" si="1"/>
        <v>0</v>
      </c>
      <c r="V37" s="14" t="e">
        <f t="shared" si="2"/>
        <v>#VALUE!</v>
      </c>
    </row>
    <row r="38" spans="2:22" x14ac:dyDescent="0.25">
      <c r="B38" s="9" t="str">
        <f>IF('[1]Base de donnée articles'!B36="","",'[1]Base de donnée articles'!B36)</f>
        <v>Article 29</v>
      </c>
      <c r="C38" s="9" t="str">
        <f>IF('[1]Base de donnée articles'!C36="","",'[1]Base de donnée articles'!C36)</f>
        <v>AKCUTNIT504</v>
      </c>
      <c r="D38" s="8"/>
      <c r="E38" s="8"/>
      <c r="F38" s="8"/>
      <c r="G38" s="8"/>
      <c r="H38" s="8">
        <v>480</v>
      </c>
      <c r="I38" s="8">
        <v>480</v>
      </c>
      <c r="J38" s="8"/>
      <c r="K38" s="8"/>
      <c r="L38" s="8"/>
      <c r="M38" s="9">
        <f t="shared" si="0"/>
        <v>960</v>
      </c>
      <c r="N38" s="10"/>
      <c r="O38" s="10"/>
      <c r="P38" s="10"/>
      <c r="Q38" s="10"/>
      <c r="R38" s="10"/>
      <c r="S38" s="10"/>
      <c r="T38" s="9" t="e">
        <f>IF(B38="","",SUMIFS('[1]Journal entrées et sorties'!D$8:D$400,'[1]Journal entrées et sorties'!C$8:C$400,C38))</f>
        <v>#VALUE!</v>
      </c>
      <c r="U38" s="12">
        <f t="shared" si="1"/>
        <v>0</v>
      </c>
      <c r="V38" s="14" t="e">
        <f t="shared" si="2"/>
        <v>#VALUE!</v>
      </c>
    </row>
    <row r="39" spans="2:22" x14ac:dyDescent="0.25">
      <c r="B39" s="9" t="str">
        <f>IF('[1]Base de donnée articles'!B37="","",'[1]Base de donnée articles'!B37)</f>
        <v>Article 30</v>
      </c>
      <c r="C39" s="9" t="str">
        <f>IF('[1]Base de donnée articles'!C37="","",'[1]Base de donnée articles'!C37)</f>
        <v>AKNIT511</v>
      </c>
      <c r="D39" s="8"/>
      <c r="E39" s="8">
        <v>360</v>
      </c>
      <c r="F39" s="8">
        <v>480</v>
      </c>
      <c r="G39" s="8">
        <v>720</v>
      </c>
      <c r="H39" s="8">
        <v>720</v>
      </c>
      <c r="I39" s="8">
        <v>720</v>
      </c>
      <c r="J39" s="8"/>
      <c r="K39" s="8"/>
      <c r="L39" s="8"/>
      <c r="M39" s="9">
        <f t="shared" si="0"/>
        <v>3000</v>
      </c>
      <c r="N39" s="10"/>
      <c r="O39" s="10">
        <v>120</v>
      </c>
      <c r="P39" s="10">
        <v>120</v>
      </c>
      <c r="Q39" s="10">
        <v>240</v>
      </c>
      <c r="R39" s="10">
        <v>240</v>
      </c>
      <c r="S39" s="10">
        <v>240</v>
      </c>
      <c r="T39" s="9" t="e">
        <f>IF(B39="","",SUMIFS('[1]Journal entrées et sorties'!D$8:D$400,'[1]Journal entrées et sorties'!C$8:C$400,C39))</f>
        <v>#VALUE!</v>
      </c>
      <c r="U39" s="12">
        <f t="shared" si="1"/>
        <v>960</v>
      </c>
      <c r="V39" s="14" t="e">
        <f t="shared" si="2"/>
        <v>#VALUE!</v>
      </c>
    </row>
    <row r="40" spans="2:22" x14ac:dyDescent="0.25">
      <c r="B40" s="9" t="str">
        <f>IF('[1]Base de donnée articles'!B38="","",'[1]Base de donnée articles'!B38)</f>
        <v>Article 31</v>
      </c>
      <c r="C40" s="9" t="str">
        <f>IF('[1]Base de donnée articles'!C38="","",'[1]Base de donnée articles'!C38)</f>
        <v>AKNIT515</v>
      </c>
      <c r="D40" s="8"/>
      <c r="E40" s="8"/>
      <c r="F40" s="8"/>
      <c r="G40" s="8"/>
      <c r="H40" s="8">
        <v>480</v>
      </c>
      <c r="I40" s="8">
        <v>480</v>
      </c>
      <c r="J40" s="8"/>
      <c r="K40" s="8"/>
      <c r="L40" s="8"/>
      <c r="M40" s="9">
        <f t="shared" si="0"/>
        <v>960</v>
      </c>
      <c r="N40" s="10"/>
      <c r="O40" s="10"/>
      <c r="P40" s="10"/>
      <c r="Q40" s="10"/>
      <c r="R40" s="10"/>
      <c r="S40" s="10">
        <v>12</v>
      </c>
      <c r="T40" s="9" t="e">
        <f>IF(B40="","",SUMIFS('[1]Journal entrées et sorties'!D$8:D$400,'[1]Journal entrées et sorties'!C$8:C$400,C40))</f>
        <v>#VALUE!</v>
      </c>
      <c r="U40" s="12">
        <f t="shared" si="1"/>
        <v>12</v>
      </c>
      <c r="V40" s="14" t="e">
        <f t="shared" si="2"/>
        <v>#VALUE!</v>
      </c>
    </row>
    <row r="41" spans="2:22" x14ac:dyDescent="0.25">
      <c r="B41" s="9" t="str">
        <f>IF('[1]Base de donnée articles'!B39="","",'[1]Base de donnée articles'!B39)</f>
        <v>Article 32</v>
      </c>
      <c r="C41" s="9" t="str">
        <f>IF('[1]Base de donnée articles'!C39="","",'[1]Base de donnée articles'!C39)</f>
        <v>AKCHEM701</v>
      </c>
      <c r="D41" s="8"/>
      <c r="E41" s="8"/>
      <c r="F41" s="8">
        <v>240</v>
      </c>
      <c r="G41" s="8">
        <v>240</v>
      </c>
      <c r="H41" s="8">
        <v>240</v>
      </c>
      <c r="I41" s="8">
        <v>240</v>
      </c>
      <c r="J41" s="8"/>
      <c r="K41" s="8"/>
      <c r="L41" s="8"/>
      <c r="M41" s="9">
        <f t="shared" si="0"/>
        <v>960</v>
      </c>
      <c r="N41" s="10"/>
      <c r="O41" s="10"/>
      <c r="P41" s="10"/>
      <c r="Q41" s="10"/>
      <c r="R41" s="10"/>
      <c r="S41" s="10"/>
      <c r="T41" s="9" t="e">
        <f>IF(B41="","",SUMIFS('[1]Journal entrées et sorties'!D$8:D$400,'[1]Journal entrées et sorties'!C$8:C$400,C41))</f>
        <v>#VALUE!</v>
      </c>
      <c r="U41" s="12">
        <f t="shared" si="1"/>
        <v>0</v>
      </c>
      <c r="V41" s="14" t="e">
        <f t="shared" si="2"/>
        <v>#VALUE!</v>
      </c>
    </row>
    <row r="42" spans="2:22" x14ac:dyDescent="0.25">
      <c r="B42" s="9" t="str">
        <f>IF('[1]Base de donnée articles'!B40="","",'[1]Base de donnée articles'!B40)</f>
        <v>Article 33</v>
      </c>
      <c r="C42" s="9" t="str">
        <f>IF('[1]Base de donnée articles'!C40="","",'[1]Base de donnée articles'!C40)</f>
        <v>AKCHEM702</v>
      </c>
      <c r="D42" s="8"/>
      <c r="E42" s="8"/>
      <c r="F42" s="8">
        <v>240</v>
      </c>
      <c r="G42" s="8">
        <v>240</v>
      </c>
      <c r="H42" s="8">
        <v>240</v>
      </c>
      <c r="I42" s="8">
        <v>240</v>
      </c>
      <c r="J42" s="8"/>
      <c r="K42" s="8"/>
      <c r="L42" s="8"/>
      <c r="M42" s="9">
        <f t="shared" si="0"/>
        <v>960</v>
      </c>
      <c r="N42" s="10"/>
      <c r="O42" s="10"/>
      <c r="P42" s="10"/>
      <c r="Q42" s="10"/>
      <c r="R42" s="10">
        <v>12</v>
      </c>
      <c r="S42" s="10"/>
      <c r="T42" s="9" t="e">
        <f>IF(B42="","",SUMIFS('[1]Journal entrées et sorties'!D$8:D$400,'[1]Journal entrées et sorties'!C$8:C$400,C42))</f>
        <v>#VALUE!</v>
      </c>
      <c r="U42" s="12">
        <f t="shared" si="1"/>
        <v>12</v>
      </c>
      <c r="V42" s="14" t="e">
        <f t="shared" si="2"/>
        <v>#VALUE!</v>
      </c>
    </row>
    <row r="43" spans="2:22" x14ac:dyDescent="0.25">
      <c r="B43" s="9" t="str">
        <f>IF('[1]Base de donnée articles'!B41="","",'[1]Base de donnée articles'!B41)</f>
        <v>Article 34</v>
      </c>
      <c r="C43" s="9" t="str">
        <f>IF('[1]Base de donnée articles'!C41="","",'[1]Base de donnée articles'!C41)</f>
        <v>AKNIT513</v>
      </c>
      <c r="D43" s="8"/>
      <c r="E43" s="8"/>
      <c r="F43" s="8">
        <v>240</v>
      </c>
      <c r="G43" s="8">
        <v>240</v>
      </c>
      <c r="H43" s="8">
        <v>480</v>
      </c>
      <c r="I43" s="8">
        <v>480</v>
      </c>
      <c r="J43" s="8"/>
      <c r="K43" s="8"/>
      <c r="L43" s="8"/>
      <c r="M43" s="9">
        <f t="shared" si="0"/>
        <v>1440</v>
      </c>
      <c r="N43" s="10"/>
      <c r="O43" s="10"/>
      <c r="P43" s="10"/>
      <c r="Q43" s="10"/>
      <c r="R43" s="10"/>
      <c r="S43" s="10"/>
      <c r="T43" s="9" t="e">
        <f>IF(B43="","",SUMIFS('[1]Journal entrées et sorties'!D$8:D$400,'[1]Journal entrées et sorties'!C$8:C$400,C43))</f>
        <v>#VALUE!</v>
      </c>
      <c r="U43" s="12">
        <f t="shared" si="1"/>
        <v>0</v>
      </c>
      <c r="V43" s="14" t="e">
        <f t="shared" si="2"/>
        <v>#VALUE!</v>
      </c>
    </row>
    <row r="44" spans="2:22" x14ac:dyDescent="0.25">
      <c r="B44" s="9" t="str">
        <f>IF('[1]Base de donnée articles'!B42="","",'[1]Base de donnée articles'!B42)</f>
        <v>Article 35</v>
      </c>
      <c r="C44" s="9" t="str">
        <f>IF('[1]Base de donnée articles'!C42="","",'[1]Base de donnée articles'!C42)</f>
        <v>AKPOLNIT601</v>
      </c>
      <c r="D44" s="8"/>
      <c r="E44" s="8"/>
      <c r="F44" s="8">
        <v>240</v>
      </c>
      <c r="G44" s="8">
        <v>1200</v>
      </c>
      <c r="H44" s="8">
        <v>1680</v>
      </c>
      <c r="I44" s="8">
        <v>1200</v>
      </c>
      <c r="J44" s="8"/>
      <c r="K44" s="8"/>
      <c r="L44" s="8"/>
      <c r="M44" s="9">
        <f t="shared" si="0"/>
        <v>4320</v>
      </c>
      <c r="N44" s="10"/>
      <c r="O44" s="10"/>
      <c r="P44" s="10"/>
      <c r="Q44" s="10"/>
      <c r="R44" s="10"/>
      <c r="S44" s="10"/>
      <c r="T44" s="9" t="e">
        <f>IF(B44="","",SUMIFS('[1]Journal entrées et sorties'!D$8:D$400,'[1]Journal entrées et sorties'!C$8:C$400,C44))</f>
        <v>#VALUE!</v>
      </c>
      <c r="U44" s="12">
        <f t="shared" si="1"/>
        <v>0</v>
      </c>
      <c r="V44" s="14" t="e">
        <f t="shared" si="2"/>
        <v>#VALUE!</v>
      </c>
    </row>
    <row r="45" spans="2:22" x14ac:dyDescent="0.25">
      <c r="B45" s="9" t="str">
        <f>IF('[1]Base de donnée articles'!B43="","",'[1]Base de donnée articles'!B43)</f>
        <v>Article 36</v>
      </c>
      <c r="C45" s="9" t="str">
        <f>IF('[1]Base de donnée articles'!C43="","",'[1]Base de donnée articles'!C43)</f>
        <v>AKPOLNIT602</v>
      </c>
      <c r="D45" s="8"/>
      <c r="E45" s="8">
        <v>240</v>
      </c>
      <c r="F45" s="8">
        <v>240</v>
      </c>
      <c r="G45" s="8">
        <v>1200</v>
      </c>
      <c r="H45" s="8">
        <v>1200</v>
      </c>
      <c r="I45" s="8">
        <v>1200</v>
      </c>
      <c r="J45" s="8"/>
      <c r="K45" s="8"/>
      <c r="L45" s="8"/>
      <c r="M45" s="9">
        <f t="shared" si="0"/>
        <v>4080</v>
      </c>
      <c r="N45" s="10"/>
      <c r="O45" s="10">
        <v>120</v>
      </c>
      <c r="P45" s="10">
        <v>120</v>
      </c>
      <c r="Q45" s="10">
        <v>240</v>
      </c>
      <c r="R45" s="10">
        <v>240</v>
      </c>
      <c r="S45" s="10">
        <v>240</v>
      </c>
      <c r="T45" s="9" t="e">
        <f>IF(B45="","",SUMIFS('[1]Journal entrées et sorties'!D$8:D$400,'[1]Journal entrées et sorties'!C$8:C$400,C45))</f>
        <v>#VALUE!</v>
      </c>
      <c r="U45" s="12">
        <f t="shared" si="1"/>
        <v>960</v>
      </c>
      <c r="V45" s="14" t="e">
        <f t="shared" si="2"/>
        <v>#VALUE!</v>
      </c>
    </row>
    <row r="46" spans="2:22" x14ac:dyDescent="0.25">
      <c r="B46" s="9" t="str">
        <f>IF('[1]Base de donnée articles'!B44="","",'[1]Base de donnée articles'!B44)</f>
        <v>Article 37</v>
      </c>
      <c r="C46" s="9" t="str">
        <f>IF('[1]Base de donnée articles'!C44="","",'[1]Base de donnée articles'!C44)</f>
        <v>AKWPOLNIT800</v>
      </c>
      <c r="D46" s="8"/>
      <c r="E46" s="8"/>
      <c r="F46" s="8"/>
      <c r="G46" s="8">
        <v>480</v>
      </c>
      <c r="H46" s="8">
        <v>1200</v>
      </c>
      <c r="I46" s="8"/>
      <c r="J46" s="8"/>
      <c r="K46" s="8"/>
      <c r="L46" s="8"/>
      <c r="M46" s="9">
        <f t="shared" si="0"/>
        <v>1680</v>
      </c>
      <c r="N46" s="10"/>
      <c r="O46" s="10"/>
      <c r="P46" s="10"/>
      <c r="Q46" s="10"/>
      <c r="R46" s="10"/>
      <c r="S46" s="10"/>
      <c r="T46" s="9" t="e">
        <f>IF(B46="","",SUMIFS('[1]Journal entrées et sorties'!D$8:D$400,'[1]Journal entrées et sorties'!C$8:C$400,C46))</f>
        <v>#VALUE!</v>
      </c>
      <c r="U46" s="12">
        <f t="shared" si="1"/>
        <v>0</v>
      </c>
      <c r="V46" s="14" t="e">
        <f t="shared" si="2"/>
        <v>#VALUE!</v>
      </c>
    </row>
    <row r="47" spans="2:22" x14ac:dyDescent="0.25">
      <c r="B47" s="9" t="str">
        <f>IF('[1]Base de donnée articles'!B45="","",'[1]Base de donnée articles'!B45)</f>
        <v>Article 38</v>
      </c>
      <c r="C47" s="9" t="str">
        <f>IF('[1]Base de donnée articles'!C45="","",'[1]Base de donnée articles'!C45)</f>
        <v>AKWPOLNIT801</v>
      </c>
      <c r="D47" s="8"/>
      <c r="E47" s="8"/>
      <c r="F47" s="8">
        <v>480</v>
      </c>
      <c r="G47" s="8"/>
      <c r="H47" s="8">
        <v>720</v>
      </c>
      <c r="I47" s="8">
        <v>1200</v>
      </c>
      <c r="J47" s="8"/>
      <c r="K47" s="8"/>
      <c r="L47" s="8"/>
      <c r="M47" s="9">
        <f t="shared" si="0"/>
        <v>2400</v>
      </c>
      <c r="N47" s="10"/>
      <c r="O47" s="10"/>
      <c r="P47" s="10"/>
      <c r="Q47" s="10"/>
      <c r="R47" s="10"/>
      <c r="S47" s="10"/>
      <c r="T47" s="9" t="e">
        <f>IF(B47="","",SUMIFS('[1]Journal entrées et sorties'!D$8:D$400,'[1]Journal entrées et sorties'!C$8:C$400,C47))</f>
        <v>#VALUE!</v>
      </c>
      <c r="U47" s="12">
        <f t="shared" si="1"/>
        <v>0</v>
      </c>
      <c r="V47" s="14" t="e">
        <f t="shared" si="2"/>
        <v>#VALUE!</v>
      </c>
    </row>
    <row r="48" spans="2:22" x14ac:dyDescent="0.25">
      <c r="B48" s="9" t="str">
        <f>IF('[1]Base de donnée articles'!B46="","",'[1]Base de donnée articles'!B46)</f>
        <v>Article 39</v>
      </c>
      <c r="C48" s="9" t="str">
        <f>IF('[1]Base de donnée articles'!C46="","",'[1]Base de donnée articles'!C46)</f>
        <v>AKIMP900</v>
      </c>
      <c r="D48" s="8"/>
      <c r="E48" s="8"/>
      <c r="F48" s="8"/>
      <c r="G48" s="8">
        <v>240</v>
      </c>
      <c r="H48" s="8">
        <v>240</v>
      </c>
      <c r="I48" s="8"/>
      <c r="J48" s="8"/>
      <c r="K48" s="8"/>
      <c r="L48" s="8"/>
      <c r="M48" s="9">
        <f t="shared" si="0"/>
        <v>480</v>
      </c>
      <c r="N48" s="10"/>
      <c r="O48" s="10"/>
      <c r="P48" s="10"/>
      <c r="Q48" s="10">
        <v>132</v>
      </c>
      <c r="R48" s="10">
        <v>120</v>
      </c>
      <c r="S48" s="10"/>
      <c r="T48" s="9" t="e">
        <f>IF(B48="","",SUMIFS('[1]Journal entrées et sorties'!D$8:D$400,'[1]Journal entrées et sorties'!C$8:C$400,C48))</f>
        <v>#VALUE!</v>
      </c>
      <c r="U48" s="12">
        <f t="shared" si="1"/>
        <v>252</v>
      </c>
      <c r="V48" s="14" t="e">
        <f t="shared" si="2"/>
        <v>#VALUE!</v>
      </c>
    </row>
    <row r="49" spans="2:22" x14ac:dyDescent="0.25">
      <c r="B49" s="9" t="str">
        <f>IF('[1]Base de donnée articles'!B47="","",'[1]Base de donnée articles'!B47)</f>
        <v>Article 40</v>
      </c>
      <c r="C49" s="9" t="str">
        <f>IF('[1]Base de donnée articles'!C47="","",'[1]Base de donnée articles'!C47)</f>
        <v>AKIMP901</v>
      </c>
      <c r="D49" s="8"/>
      <c r="E49" s="8"/>
      <c r="F49" s="8"/>
      <c r="G49" s="8"/>
      <c r="H49" s="8">
        <v>240</v>
      </c>
      <c r="I49" s="8"/>
      <c r="J49" s="8"/>
      <c r="K49" s="8"/>
      <c r="L49" s="8"/>
      <c r="M49" s="9">
        <f t="shared" si="0"/>
        <v>240</v>
      </c>
      <c r="N49" s="10"/>
      <c r="O49" s="10"/>
      <c r="P49" s="10"/>
      <c r="Q49" s="10"/>
      <c r="R49" s="10">
        <v>120</v>
      </c>
      <c r="S49" s="10"/>
      <c r="T49" s="9" t="e">
        <f>IF(B49="","",SUMIFS('[1]Journal entrées et sorties'!D$8:D$400,'[1]Journal entrées et sorties'!C$8:C$400,C49))</f>
        <v>#VALUE!</v>
      </c>
      <c r="U49" s="12">
        <f t="shared" si="1"/>
        <v>120</v>
      </c>
      <c r="V49" s="14" t="e">
        <f t="shared" si="2"/>
        <v>#VALUE!</v>
      </c>
    </row>
    <row r="50" spans="2:22" x14ac:dyDescent="0.25">
      <c r="B50" s="9" t="str">
        <f>IF('[1]Base de donnée articles'!B48="","",'[1]Base de donnée articles'!B48)</f>
        <v>Article 41</v>
      </c>
      <c r="C50" s="9" t="str">
        <f>IF('[1]Base de donnée articles'!C48="","",'[1]Base de donnée articles'!C48)</f>
        <v>AKIMP902</v>
      </c>
      <c r="D50" s="8"/>
      <c r="E50" s="8"/>
      <c r="F50" s="8"/>
      <c r="G50" s="8"/>
      <c r="H50" s="8">
        <v>240</v>
      </c>
      <c r="I50" s="8">
        <v>240</v>
      </c>
      <c r="J50" s="8"/>
      <c r="K50" s="8"/>
      <c r="L50" s="8"/>
      <c r="M50" s="9">
        <f t="shared" si="0"/>
        <v>480</v>
      </c>
      <c r="N50" s="10"/>
      <c r="O50" s="10"/>
      <c r="P50" s="10"/>
      <c r="Q50" s="10"/>
      <c r="R50" s="10">
        <v>132</v>
      </c>
      <c r="S50" s="10">
        <v>144</v>
      </c>
      <c r="T50" s="9" t="e">
        <f>IF(B50="","",SUMIFS('[1]Journal entrées et sorties'!D$8:D$400,'[1]Journal entrées et sorties'!C$8:C$400,C50))</f>
        <v>#VALUE!</v>
      </c>
      <c r="U50" s="12">
        <f t="shared" si="1"/>
        <v>276</v>
      </c>
      <c r="V50" s="14" t="e">
        <f t="shared" si="2"/>
        <v>#VALUE!</v>
      </c>
    </row>
    <row r="51" spans="2:22" x14ac:dyDescent="0.25">
      <c r="B51" s="9" t="str">
        <f>IF('[1]Base de donnée articles'!B49="","",'[1]Base de donnée articles'!B49)</f>
        <v>Article 42</v>
      </c>
      <c r="C51" s="9" t="str">
        <f>IF('[1]Base de donnée articles'!C49="","",'[1]Base de donnée articles'!C49)</f>
        <v>AKIMP903</v>
      </c>
      <c r="D51" s="8"/>
      <c r="E51" s="8"/>
      <c r="F51" s="8"/>
      <c r="G51" s="8">
        <v>240</v>
      </c>
      <c r="H51" s="8">
        <v>240</v>
      </c>
      <c r="I51" s="8">
        <v>240</v>
      </c>
      <c r="J51" s="8"/>
      <c r="K51" s="8"/>
      <c r="L51" s="8"/>
      <c r="M51" s="9">
        <f t="shared" si="0"/>
        <v>720</v>
      </c>
      <c r="N51" s="10"/>
      <c r="O51" s="10"/>
      <c r="P51" s="10"/>
      <c r="Q51" s="10">
        <v>144</v>
      </c>
      <c r="R51" s="10">
        <v>144</v>
      </c>
      <c r="S51" s="10">
        <v>120</v>
      </c>
      <c r="T51" s="9" t="e">
        <f>IF(B51="","",SUMIFS('[1]Journal entrées et sorties'!D$8:D$400,'[1]Journal entrées et sorties'!C$8:C$400,C51))</f>
        <v>#VALUE!</v>
      </c>
      <c r="U51" s="12">
        <f t="shared" si="1"/>
        <v>408</v>
      </c>
      <c r="V51" s="14" t="e">
        <f t="shared" si="2"/>
        <v>#VALUE!</v>
      </c>
    </row>
    <row r="52" spans="2:22" x14ac:dyDescent="0.25">
      <c r="B52" s="9" t="str">
        <f>IF('[1]Base de donnée articles'!B50="","",'[1]Base de donnée articles'!B50)</f>
        <v>Article 43</v>
      </c>
      <c r="C52" s="9" t="str">
        <f>IF('[1]Base de donnée articles'!C50="","",'[1]Base de donnée articles'!C50)</f>
        <v>AKIMP904</v>
      </c>
      <c r="D52" s="8"/>
      <c r="E52" s="8"/>
      <c r="F52" s="8"/>
      <c r="G52" s="8"/>
      <c r="H52" s="8">
        <v>240</v>
      </c>
      <c r="I52" s="8"/>
      <c r="J52" s="8"/>
      <c r="K52" s="8"/>
      <c r="L52" s="8"/>
      <c r="M52" s="9">
        <f t="shared" si="0"/>
        <v>240</v>
      </c>
      <c r="N52" s="10"/>
      <c r="O52" s="10"/>
      <c r="P52" s="10"/>
      <c r="Q52" s="10"/>
      <c r="R52" s="10">
        <v>12</v>
      </c>
      <c r="S52" s="10"/>
      <c r="T52" s="9" t="e">
        <f>IF(B52="","",SUMIFS('[1]Journal entrées et sorties'!D$8:D$400,'[1]Journal entrées et sorties'!C$8:C$400,C52))</f>
        <v>#VALUE!</v>
      </c>
      <c r="U52" s="12">
        <f t="shared" si="1"/>
        <v>12</v>
      </c>
      <c r="V52" s="14" t="e">
        <f t="shared" si="2"/>
        <v>#VALUE!</v>
      </c>
    </row>
    <row r="53" spans="2:22" x14ac:dyDescent="0.25">
      <c r="B53" s="9" t="str">
        <f>IF('[1]Base de donnée articles'!B51="","",'[1]Base de donnée articles'!B51)</f>
        <v>Article 44</v>
      </c>
      <c r="C53" s="9" t="str">
        <f>IF('[1]Base de donnée articles'!C51="","",'[1]Base de donnée articles'!C51)</f>
        <v>AKIMP905</v>
      </c>
      <c r="D53" s="8"/>
      <c r="E53" s="8"/>
      <c r="F53" s="8"/>
      <c r="G53" s="8">
        <v>240</v>
      </c>
      <c r="H53" s="8">
        <v>240</v>
      </c>
      <c r="I53" s="8"/>
      <c r="J53" s="8"/>
      <c r="K53" s="8"/>
      <c r="L53" s="8"/>
      <c r="M53" s="9">
        <f t="shared" si="0"/>
        <v>480</v>
      </c>
      <c r="N53" s="10"/>
      <c r="O53" s="10"/>
      <c r="P53" s="10"/>
      <c r="Q53" s="10"/>
      <c r="R53" s="10"/>
      <c r="S53" s="10"/>
      <c r="T53" s="9" t="e">
        <f>IF(B53="","",SUMIFS('[1]Journal entrées et sorties'!D$8:D$400,'[1]Journal entrées et sorties'!C$8:C$400,C53))</f>
        <v>#VALUE!</v>
      </c>
      <c r="U53" s="12">
        <f t="shared" si="1"/>
        <v>0</v>
      </c>
      <c r="V53" s="14" t="e">
        <f t="shared" si="2"/>
        <v>#VALUE!</v>
      </c>
    </row>
    <row r="54" spans="2:22" x14ac:dyDescent="0.25">
      <c r="B54" s="9" t="str">
        <f>IF('[1]Base de donnée articles'!B52="","",'[1]Base de donnée articles'!B52)</f>
        <v>Article 45</v>
      </c>
      <c r="C54" s="9" t="str">
        <f>IF('[1]Base de donnée articles'!C52="","",'[1]Base de donnée articles'!C52)</f>
        <v>AKTRI1000</v>
      </c>
      <c r="D54" s="8"/>
      <c r="E54" s="8"/>
      <c r="F54" s="8"/>
      <c r="G54" s="8"/>
      <c r="H54" s="8">
        <v>0</v>
      </c>
      <c r="I54" s="8"/>
      <c r="J54" s="8"/>
      <c r="K54" s="8"/>
      <c r="L54" s="8"/>
      <c r="M54" s="9">
        <f t="shared" si="0"/>
        <v>0</v>
      </c>
      <c r="N54" s="10"/>
      <c r="O54" s="10"/>
      <c r="P54" s="10"/>
      <c r="Q54" s="10"/>
      <c r="R54" s="10"/>
      <c r="S54" s="10"/>
      <c r="T54" s="9" t="e">
        <f>IF(B54="","",SUMIFS('[1]Journal entrées et sorties'!D$8:D$400,'[1]Journal entrées et sorties'!C$8:C$400,C54))</f>
        <v>#VALUE!</v>
      </c>
      <c r="U54" s="12">
        <f t="shared" si="1"/>
        <v>0</v>
      </c>
      <c r="V54" s="14" t="e">
        <f t="shared" si="2"/>
        <v>#VALUE!</v>
      </c>
    </row>
    <row r="55" spans="2:22" x14ac:dyDescent="0.25">
      <c r="B55" s="9" t="str">
        <f>IF('[1]Base de donnée articles'!B53="","",'[1]Base de donnée articles'!B53)</f>
        <v>Article 46</v>
      </c>
      <c r="C55" s="9" t="str">
        <f>IF('[1]Base de donnée articles'!C53="","",'[1]Base de donnée articles'!C53)</f>
        <v>AKTRI1001</v>
      </c>
      <c r="D55" s="8"/>
      <c r="E55" s="8"/>
      <c r="F55" s="8"/>
      <c r="G55" s="8"/>
      <c r="H55" s="8"/>
      <c r="I55" s="8">
        <v>120</v>
      </c>
      <c r="J55" s="8"/>
      <c r="K55" s="8"/>
      <c r="L55" s="8"/>
      <c r="M55" s="9">
        <f t="shared" si="0"/>
        <v>120</v>
      </c>
      <c r="N55" s="10">
        <v>12</v>
      </c>
      <c r="O55" s="10"/>
      <c r="P55" s="10"/>
      <c r="Q55" s="10"/>
      <c r="R55" s="10"/>
      <c r="S55" s="10"/>
      <c r="T55" s="9">
        <v>0</v>
      </c>
      <c r="U55" s="12">
        <f t="shared" si="1"/>
        <v>12</v>
      </c>
      <c r="V55" s="14">
        <f t="shared" si="2"/>
        <v>108</v>
      </c>
    </row>
    <row r="56" spans="2:22" x14ac:dyDescent="0.25">
      <c r="B56" s="9" t="str">
        <f>IF('[1]Base de donnée articles'!B54="","",'[1]Base de donnée articles'!B54)</f>
        <v>Article 47</v>
      </c>
      <c r="C56" s="9" t="str">
        <f>IF('[1]Base de donnée articles'!C54="","",'[1]Base de donnée articles'!C54)</f>
        <v>AKTRI1002</v>
      </c>
      <c r="D56" s="8"/>
      <c r="E56" s="8"/>
      <c r="F56" s="8"/>
      <c r="G56" s="8"/>
      <c r="H56" s="8">
        <v>0</v>
      </c>
      <c r="I56" s="8"/>
      <c r="J56" s="8"/>
      <c r="K56" s="8"/>
      <c r="L56" s="8"/>
      <c r="M56" s="9">
        <f t="shared" si="0"/>
        <v>0</v>
      </c>
      <c r="N56" s="10"/>
      <c r="O56" s="10"/>
      <c r="P56" s="10"/>
      <c r="Q56" s="10"/>
      <c r="R56" s="10"/>
      <c r="S56" s="10"/>
      <c r="T56" s="9" t="e">
        <f>IF(B56="","",SUMIFS('[1]Journal entrées et sorties'!D$8:D$400,'[1]Journal entrées et sorties'!C$8:C$400,C56))</f>
        <v>#VALUE!</v>
      </c>
      <c r="U56" s="12">
        <f t="shared" si="1"/>
        <v>0</v>
      </c>
      <c r="V56" s="14" t="e">
        <f t="shared" si="2"/>
        <v>#VALUE!</v>
      </c>
    </row>
    <row r="57" spans="2:22" x14ac:dyDescent="0.25">
      <c r="B57" s="9" t="str">
        <f>IF('[1]Base de donnée articles'!B55="","",'[1]Base de donnée articles'!B55)</f>
        <v>Article 48</v>
      </c>
      <c r="C57" s="9" t="str">
        <f>IF('[1]Base de donnée articles'!C55="","",'[1]Base de donnée articles'!C55)</f>
        <v>AKTRI1003</v>
      </c>
      <c r="D57" s="8"/>
      <c r="E57" s="8"/>
      <c r="F57" s="8"/>
      <c r="G57" s="8">
        <v>0</v>
      </c>
      <c r="H57" s="8"/>
      <c r="I57" s="8"/>
      <c r="J57" s="8"/>
      <c r="K57" s="8"/>
      <c r="L57" s="8"/>
      <c r="M57" s="9">
        <f t="shared" si="0"/>
        <v>0</v>
      </c>
      <c r="N57" s="10"/>
      <c r="O57" s="10"/>
      <c r="P57" s="10"/>
      <c r="Q57" s="10"/>
      <c r="R57" s="10"/>
      <c r="S57" s="10"/>
      <c r="T57" s="9" t="e">
        <f>IF(B57="","",SUMIFS('[1]Journal entrées et sorties'!D$8:D$400,'[1]Journal entrées et sorties'!C$8:C$400,C57))</f>
        <v>#VALUE!</v>
      </c>
      <c r="U57" s="12">
        <f t="shared" si="1"/>
        <v>0</v>
      </c>
      <c r="V57" s="14" t="e">
        <f t="shared" si="2"/>
        <v>#VALUE!</v>
      </c>
    </row>
    <row r="58" spans="2:22" x14ac:dyDescent="0.25">
      <c r="B58" s="9" t="str">
        <f>IF('[1]Base de donnée articles'!B56="","",'[1]Base de donnée articles'!B56)</f>
        <v>Article 49</v>
      </c>
      <c r="C58" s="9" t="s">
        <v>24</v>
      </c>
      <c r="D58" s="8"/>
      <c r="E58" s="8"/>
      <c r="F58" s="8"/>
      <c r="G58" s="8"/>
      <c r="H58" s="8"/>
      <c r="I58" s="8"/>
      <c r="J58" s="8">
        <v>250</v>
      </c>
      <c r="K58" s="8"/>
      <c r="L58" s="8"/>
      <c r="M58" s="9">
        <f t="shared" si="0"/>
        <v>250</v>
      </c>
      <c r="N58" s="10">
        <v>6</v>
      </c>
      <c r="O58" s="10"/>
      <c r="P58" s="10"/>
      <c r="Q58" s="10"/>
      <c r="R58" s="10"/>
      <c r="S58" s="10"/>
      <c r="T58" s="9" t="e">
        <f>IF(B58="","",SUMIFS('[1]Journal entrées et sorties'!D$8:D$400,'[1]Journal entrées et sorties'!C$8:C$400,C58))</f>
        <v>#VALUE!</v>
      </c>
      <c r="U58" s="12">
        <f t="shared" si="1"/>
        <v>6</v>
      </c>
      <c r="V58" s="14" t="e">
        <f t="shared" si="2"/>
        <v>#VALUE!</v>
      </c>
    </row>
    <row r="59" spans="2:22" x14ac:dyDescent="0.25">
      <c r="B59" s="9" t="str">
        <f>IF('[1]Base de donnée articles'!B57="","",'[1]Base de donnée articles'!B57)</f>
        <v>Article 50</v>
      </c>
      <c r="C59" s="9" t="s">
        <v>25</v>
      </c>
      <c r="D59" s="8"/>
      <c r="E59" s="8"/>
      <c r="F59" s="8"/>
      <c r="G59" s="8"/>
      <c r="H59" s="8"/>
      <c r="I59" s="8"/>
      <c r="J59" s="8"/>
      <c r="K59" s="8">
        <v>250</v>
      </c>
      <c r="L59" s="8"/>
      <c r="M59" s="9">
        <f t="shared" si="0"/>
        <v>250</v>
      </c>
      <c r="N59" s="10">
        <v>6</v>
      </c>
      <c r="O59" s="10"/>
      <c r="P59" s="10"/>
      <c r="Q59" s="10"/>
      <c r="R59" s="10"/>
      <c r="S59" s="10"/>
      <c r="T59" s="9" t="e">
        <f>IF(B59="","",SUMIFS('[1]Journal entrées et sorties'!D$8:D$400,'[1]Journal entrées et sorties'!C$8:C$400,C59))</f>
        <v>#VALUE!</v>
      </c>
      <c r="U59" s="12">
        <f t="shared" si="1"/>
        <v>6</v>
      </c>
      <c r="V59" s="14" t="e">
        <f t="shared" si="2"/>
        <v>#VALUE!</v>
      </c>
    </row>
    <row r="60" spans="2:22" x14ac:dyDescent="0.25">
      <c r="B60" s="9" t="str">
        <f>IF('[1]Base de donnée articles'!B58="","",'[1]Base de donnée articles'!B58)</f>
        <v>Article 51</v>
      </c>
      <c r="C60" s="9" t="s">
        <v>26</v>
      </c>
      <c r="D60" s="8"/>
      <c r="E60" s="8"/>
      <c r="F60" s="8"/>
      <c r="G60" s="8"/>
      <c r="H60" s="8"/>
      <c r="I60" s="8"/>
      <c r="J60" s="8"/>
      <c r="K60" s="8"/>
      <c r="L60" s="8">
        <v>250</v>
      </c>
      <c r="M60" s="9">
        <f t="shared" si="0"/>
        <v>250</v>
      </c>
      <c r="N60" s="10"/>
      <c r="O60" s="10"/>
      <c r="P60" s="10"/>
      <c r="Q60" s="10"/>
      <c r="R60" s="10"/>
      <c r="S60" s="10"/>
      <c r="T60" s="9" t="e">
        <f>IF(B60="","",SUMIFS('[1]Journal entrées et sorties'!D$8:D$400,'[1]Journal entrées et sorties'!C$8:C$400,C60))</f>
        <v>#VALUE!</v>
      </c>
      <c r="U60" s="12">
        <f t="shared" si="1"/>
        <v>0</v>
      </c>
      <c r="V60" s="14" t="e">
        <f t="shared" si="2"/>
        <v>#VALUE!</v>
      </c>
    </row>
    <row r="62" spans="2:22" x14ac:dyDescent="0.25">
      <c r="U62" s="15" t="s">
        <v>27</v>
      </c>
      <c r="V62">
        <v>69102</v>
      </c>
    </row>
  </sheetData>
  <conditionalFormatting sqref="B8:V60">
    <cfRule type="notContainsBlanks" dxfId="0" priority="1" stopIfTrue="1">
      <formula>LEN(TRIM(B8))&gt;0</formula>
    </cfRule>
  </conditionalFormatting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2025-02-19T08:02:28Z</dcterms:created>
  <dcterms:modified xsi:type="dcterms:W3CDTF">2025-02-19T09:40:06Z</dcterms:modified>
</cp:coreProperties>
</file>